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oncancio.nora\OneDrive - Fundacion Universitaria Agraria de Colómbia UNIAGRARIA\INVESTIGACIÓN FORMATIVA\OPCIONES  DE GRADO\REVISIÓN PROCEDIMIENTO CALIDAD\2019-ACTUALIZACIÓN DE PROCEDIMIENTO\"/>
    </mc:Choice>
  </mc:AlternateContent>
  <bookViews>
    <workbookView xWindow="0" yWindow="0" windowWidth="21600" windowHeight="9000" tabRatio="815" firstSheet="1" activeTab="2"/>
  </bookViews>
  <sheets>
    <sheet name="Manual del usuario" sheetId="4" r:id="rId1"/>
    <sheet name="1. Fmto. Rúbrica" sheetId="2" r:id="rId2"/>
    <sheet name="2. Fmto. Evaluación" sheetId="1" r:id="rId3"/>
    <sheet name="Control de cambios" sheetId="3" r:id="rId4"/>
  </sheets>
  <definedNames>
    <definedName name="Administración_Financiera_y_de_Sistemas">'Control de cambios'!$A$71:$A$73</definedName>
    <definedName name="Contaduría_Pública">'Control de cambios'!$B$71:$B$72</definedName>
    <definedName name="Derecho">'Control de cambios'!$A$76:$A$78</definedName>
    <definedName name="Especialización_en_Agronegocios">'Control de cambios'!$D$71</definedName>
    <definedName name="Especialización_en_Bienestar_Animal_y_Etología">'Control de cambios'!$C$81</definedName>
    <definedName name="Especialización_Legislación_Rural_y_Ordenamiento_Territorial">'Control de cambios'!$B$76:$B$77</definedName>
    <definedName name="Especialización_SGI">'Control de cambios'!$C$71</definedName>
    <definedName name="Especialización_SIHGA">'Control de cambios'!$F$64</definedName>
    <definedName name="Facultad_Ciencias_Económicas_Administrativas_y_Contables">'Control de cambios'!$C$56:$C$59</definedName>
    <definedName name="Facultad_de_Ciencias_Agrarias">'Control de cambios'!$E$56:$E$58</definedName>
    <definedName name="Facultad_de_Ciencias_Jurídicas_y_Humanidades">'Control de cambios'!$D$56:$D$57</definedName>
    <definedName name="Facultad_de_Educación">'Control de cambios'!$F$56</definedName>
    <definedName name="Facultad_de_Ingeniería">'Control de cambios'!$B$56:$B$61</definedName>
    <definedName name="Ingeniería_Agroindustrial">'Control de cambios'!$B$64</definedName>
    <definedName name="Ingeniería_de_Alimentos">'Control de cambios'!$A$64:$A$68</definedName>
    <definedName name="Ingeniería_Industrial">'Control de cambios'!$C$64</definedName>
    <definedName name="Ingeniería_Mecatrónica">'Control de cambios'!$E$64:$E$66</definedName>
    <definedName name="Línea_en_Ciencias_Naturales_y_Educación_Ambiental">'Control de cambios'!$A$86:$A$87</definedName>
    <definedName name="Medicina_Veterinaria">'Control de cambios'!$A$81:$A$83</definedName>
    <definedName name="Zootecnia">'Control de cambios'!$B$81:$B$82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2" i="1" l="1"/>
  <c r="C29" i="1"/>
  <c r="C28" i="1"/>
  <c r="C27" i="1"/>
  <c r="E35" i="3" l="1"/>
  <c r="E36" i="3"/>
  <c r="E37" i="3"/>
  <c r="E34" i="3"/>
  <c r="E31" i="3"/>
  <c r="E32" i="3"/>
  <c r="E33" i="3"/>
  <c r="E30" i="3"/>
  <c r="E26" i="3"/>
  <c r="E9" i="3"/>
  <c r="E10" i="3"/>
  <c r="E11" i="3"/>
  <c r="E12" i="3"/>
  <c r="E6" i="3"/>
  <c r="G48" i="2" l="1"/>
  <c r="C35" i="1" s="1"/>
  <c r="G43" i="2"/>
  <c r="C34" i="1" s="1"/>
  <c r="E29" i="3"/>
  <c r="G41" i="2" s="1"/>
  <c r="C33" i="1" s="1"/>
  <c r="E28" i="3"/>
  <c r="G39" i="2" s="1"/>
  <c r="E23" i="3"/>
  <c r="E24" i="3"/>
  <c r="E25" i="3"/>
  <c r="E27" i="3"/>
  <c r="E21" i="3"/>
  <c r="E20" i="3"/>
  <c r="E19" i="3"/>
  <c r="G28" i="2" l="1"/>
  <c r="C30" i="1" s="1"/>
  <c r="E22" i="3"/>
  <c r="E17" i="3"/>
  <c r="E18" i="3"/>
  <c r="E16" i="3"/>
  <c r="E14" i="3"/>
  <c r="E15" i="3"/>
  <c r="E13" i="3"/>
  <c r="G20" i="2" s="1"/>
  <c r="E8" i="3"/>
  <c r="G14" i="2" s="1"/>
  <c r="E7" i="3"/>
  <c r="E5" i="3"/>
  <c r="G32" i="2" l="1"/>
  <c r="C31" i="1" s="1"/>
  <c r="G24" i="2"/>
  <c r="G10" i="2"/>
  <c r="C26" i="1"/>
  <c r="D36" i="1"/>
  <c r="E4" i="3"/>
  <c r="E3" i="3"/>
  <c r="E2" i="3"/>
  <c r="G6" i="2" l="1"/>
  <c r="C25" i="1" s="1"/>
  <c r="C36" i="1" s="1"/>
  <c r="D39" i="1" l="1"/>
  <c r="D42" i="1" s="1"/>
  <c r="G52" i="2"/>
</calcChain>
</file>

<file path=xl/sharedStrings.xml><?xml version="1.0" encoding="utf-8"?>
<sst xmlns="http://schemas.openxmlformats.org/spreadsheetml/2006/main" count="501" uniqueCount="278">
  <si>
    <t>CÓDIGO</t>
  </si>
  <si>
    <t>VERSIÓN 1</t>
  </si>
  <si>
    <t>Fecha: Diciembre 2017</t>
  </si>
  <si>
    <t>Criterios / Ponderación</t>
  </si>
  <si>
    <t>Excelente</t>
  </si>
  <si>
    <t xml:space="preserve">Regular </t>
  </si>
  <si>
    <t>Deficiente</t>
  </si>
  <si>
    <t>Calificación</t>
  </si>
  <si>
    <t>Regular</t>
  </si>
  <si>
    <t>Bibliografía</t>
  </si>
  <si>
    <t>Ponderación</t>
  </si>
  <si>
    <t>Criterios</t>
  </si>
  <si>
    <t>Total</t>
  </si>
  <si>
    <t>PUNTAJE TOTAL</t>
  </si>
  <si>
    <t>VICERRECTORÍA DE INVESTIGACIÓN</t>
  </si>
  <si>
    <t xml:space="preserve">CÓDIGO: </t>
  </si>
  <si>
    <t>DEPARTAMENTO DE INVESTIGACIÓN</t>
  </si>
  <si>
    <t>VERSIÓN: 1</t>
  </si>
  <si>
    <t>FECHA: Diciembre 2017</t>
  </si>
  <si>
    <t xml:space="preserve">DATOS DE QUIEN EVALUA </t>
  </si>
  <si>
    <t xml:space="preserve">Cargo: </t>
  </si>
  <si>
    <t xml:space="preserve">DATOS DEL ESTUDIANTE </t>
  </si>
  <si>
    <t>ID:</t>
  </si>
  <si>
    <t xml:space="preserve">Teléfono: </t>
  </si>
  <si>
    <t>Correo Electrónico:</t>
  </si>
  <si>
    <t>Línea de Investigación Institucional:</t>
  </si>
  <si>
    <t xml:space="preserve">CONDICIONES DE EVALUACIÓN </t>
  </si>
  <si>
    <t xml:space="preserve">PUNTAJE DE EVALUACIÓN </t>
  </si>
  <si>
    <t>Puntaje (0-100)</t>
  </si>
  <si>
    <t>Guía de verificación</t>
  </si>
  <si>
    <t>Nota</t>
  </si>
  <si>
    <t>81-100 puntos</t>
  </si>
  <si>
    <t>5.0</t>
  </si>
  <si>
    <t>61-80 puntos</t>
  </si>
  <si>
    <t>4.0</t>
  </si>
  <si>
    <t>41-60 puntos</t>
  </si>
  <si>
    <t>3.0</t>
  </si>
  <si>
    <t>Nota mínima aprobatoria</t>
  </si>
  <si>
    <t>21-40 puntos</t>
  </si>
  <si>
    <t>2.0</t>
  </si>
  <si>
    <t>0-20 puntos</t>
  </si>
  <si>
    <t>1.0</t>
  </si>
  <si>
    <t>Calificación final</t>
  </si>
  <si>
    <t>Puntaje máximo</t>
  </si>
  <si>
    <t>Concepto</t>
  </si>
  <si>
    <t>Notal final&lt;3,00</t>
  </si>
  <si>
    <t>Nota final&gt;=3,00</t>
  </si>
  <si>
    <t>CONCEPTO</t>
  </si>
  <si>
    <t>APROBADO</t>
  </si>
  <si>
    <t>REPROBRADO</t>
  </si>
  <si>
    <t xml:space="preserve">CRITERIOS DE EVALUACIÓN </t>
  </si>
  <si>
    <t xml:space="preserve">Nombre: </t>
  </si>
  <si>
    <t>Tìtulo:</t>
  </si>
  <si>
    <t>Líneas de investigación institucionales</t>
  </si>
  <si>
    <t>Desarrollo Regional y Rural Sostenible</t>
  </si>
  <si>
    <t>Emprendimiento e Innovación</t>
  </si>
  <si>
    <t>Medio Ambiente y Sociedad</t>
  </si>
  <si>
    <t>Biotecnología</t>
  </si>
  <si>
    <t>Nombre:</t>
  </si>
  <si>
    <t>Línea de Investigación del Programa:</t>
  </si>
  <si>
    <t xml:space="preserve">El título contiene máximo 15 palabras sin considerar artículos y preposiciones y se comprende el objeto del proyecto. </t>
  </si>
  <si>
    <t>Identifica y explica la transformación que se producirá si los resultados se transfieren a contexto real.</t>
  </si>
  <si>
    <t>Identifica pero no explica la transformación que se producirá si los resultados se transfieren a contexto real.</t>
  </si>
  <si>
    <t>Puntaje (0 a 15)</t>
  </si>
  <si>
    <t>PROCESO DE GESTIÓN ACADÉMICA</t>
  </si>
  <si>
    <t>PROCEDIMIENTO DE GRADOS</t>
  </si>
  <si>
    <t>No identifica ni explica la transformación que se producirá si los resultados se transfieren a contexto real.</t>
  </si>
  <si>
    <t>MANUAL DEL USUARIO</t>
  </si>
  <si>
    <t>Estimado docente evaluador,</t>
  </si>
  <si>
    <r>
      <t xml:space="preserve">5. Por último, para completar el </t>
    </r>
    <r>
      <rPr>
        <b/>
        <sz val="11"/>
        <color theme="1"/>
        <rFont val="Arial"/>
        <family val="2"/>
      </rPr>
      <t>Formato de evaluación,</t>
    </r>
    <r>
      <rPr>
        <sz val="11"/>
        <color theme="1"/>
        <rFont val="Arial"/>
        <family val="2"/>
      </rPr>
      <t xml:space="preserve"> el evaluador deberá suministrar las siguientes informaciones: </t>
    </r>
    <r>
      <rPr>
        <b/>
        <sz val="11"/>
        <color theme="5"/>
        <rFont val="Arial"/>
        <family val="2"/>
      </rPr>
      <t>Datos de quien evalúa</t>
    </r>
    <r>
      <rPr>
        <sz val="11"/>
        <color theme="1"/>
        <rFont val="Arial"/>
        <family val="2"/>
      </rPr>
      <t xml:space="preserve"> y </t>
    </r>
    <r>
      <rPr>
        <b/>
        <sz val="11"/>
        <color theme="5"/>
        <rFont val="Arial"/>
        <family val="2"/>
      </rPr>
      <t>Datos de estudiante</t>
    </r>
    <r>
      <rPr>
        <sz val="11"/>
        <color theme="1"/>
        <rFont val="Arial"/>
        <family val="2"/>
      </rPr>
      <t xml:space="preserve">. </t>
    </r>
  </si>
  <si>
    <t>Gracias por su colaboración!</t>
  </si>
  <si>
    <r>
      <t xml:space="preserve">2. El evaluador debe evaluar los aspectos como "Excelente, Regular o Deficiente", seleccionando la opción en la columna </t>
    </r>
    <r>
      <rPr>
        <b/>
        <sz val="11"/>
        <color theme="5"/>
        <rFont val="Arial"/>
        <family val="2"/>
      </rPr>
      <t>Calificación</t>
    </r>
    <r>
      <rPr>
        <sz val="11"/>
        <color theme="1"/>
        <rFont val="Arial"/>
        <family val="2"/>
      </rPr>
      <t xml:space="preserve">. El sistema le atribuirá a cada uno de ellos un puntaje específico; y la suma total del puntaje obtenido por criterio será calculada automaticamente por el sistema y será presentada en la columna </t>
    </r>
    <r>
      <rPr>
        <b/>
        <sz val="11"/>
        <color theme="5"/>
        <rFont val="Arial"/>
        <family val="2"/>
      </rPr>
      <t>Puntaje</t>
    </r>
    <r>
      <rPr>
        <sz val="11"/>
        <rFont val="Arial"/>
        <family val="2"/>
      </rPr>
      <t>.</t>
    </r>
  </si>
  <si>
    <r>
      <t xml:space="preserve">4. Con la información suministrada en la hoja </t>
    </r>
    <r>
      <rPr>
        <b/>
        <sz val="11"/>
        <color theme="4"/>
        <rFont val="Arial"/>
        <family val="2"/>
      </rPr>
      <t>1. Fmto Rúbrica</t>
    </r>
    <r>
      <rPr>
        <sz val="11"/>
        <color theme="1"/>
        <rFont val="Arial"/>
        <family val="2"/>
      </rPr>
      <t xml:space="preserve"> se generará el formato de evaluación (</t>
    </r>
    <r>
      <rPr>
        <b/>
        <sz val="11"/>
        <color theme="4"/>
        <rFont val="Arial"/>
        <family val="2"/>
      </rPr>
      <t>2. Fmto.Evaluación</t>
    </r>
    <r>
      <rPr>
        <sz val="11"/>
        <color theme="1"/>
        <rFont val="Arial"/>
        <family val="2"/>
      </rPr>
      <t>) y se determinará el concepto de la evaluación: Aprobado o Reprobado.</t>
    </r>
  </si>
  <si>
    <t>Fecha:</t>
  </si>
  <si>
    <t>Firma del Evaluador</t>
  </si>
  <si>
    <t>Precisa el tema de investigación y éste se enmarca en las líneas de investigación institucionales</t>
  </si>
  <si>
    <t>Precisa el tema de investigación pero no se enmarca en las líneas de investigación institucionales.</t>
  </si>
  <si>
    <t>Describe y/o cuantifica desde una perspectiva teórica, metodológica, práctica o social  el impacto potencial de los resultados de la investigación, evidenciando a quienes benefició, es decir, el  para qué del proyecto.</t>
  </si>
  <si>
    <t>Identifica el impacto potencial de los resultados de la investigación pero no evidencia a quienes benefició</t>
  </si>
  <si>
    <t>No identifica el impacto potencial de los resultados de la investigación ni evidencia a quienes benefició.</t>
  </si>
  <si>
    <t>Describe la relevancia que tiene el estudio para las políticas institucionales, para la carrera o profesión, para la universidad y para la sociedad en general</t>
  </si>
  <si>
    <t>Describe la relevancia que tiene el estudio para las políticas institucionales sin mencionar la aplicación para la profesión, la universidad y la sociedad.</t>
  </si>
  <si>
    <t>No describe la relevancia que tiene el estudio para las políticas institucionales ni menciona la aplicación para la profesión, la universidad y la sociedad.</t>
  </si>
  <si>
    <t>La justificación es coherente con la problemática y los objetivos del proyecto.</t>
  </si>
  <si>
    <t>La justificación no es completamente coherente y/o clara con la problemática o los objetivos del proyecto.</t>
  </si>
  <si>
    <t>La justificación no es coherente con la problemática y los objetivos del proyecto.</t>
  </si>
  <si>
    <t>Formula un objetivo utilizando un verbo en infinitivo.</t>
  </si>
  <si>
    <t>Formula un objetivo utilizando más de un verbo en infinitivo.</t>
  </si>
  <si>
    <t>Formula un objetivo sin utilizar un verbo en infinitivo.</t>
  </si>
  <si>
    <t>El objetivo general presentado contiene en su redacción el  qué, el para qué y el cómo se realizó el proyecto de investigación.</t>
  </si>
  <si>
    <t xml:space="preserve"> El objetivo  no contiene en su redacción el  qué, el para qué y  el cómo se realizó el proyecto de investigación.</t>
  </si>
  <si>
    <t>El objetivo demuestra coherencia con el problema de la investigación y es alcanzable.</t>
  </si>
  <si>
    <t>El objetivo demuestra coherencia con el problema de la investigación y sin embargo no es alcanzable.</t>
  </si>
  <si>
    <t>El objetivo no demuestra coherencia con el problema de la investigación y no es alcanzable.</t>
  </si>
  <si>
    <t>En el marco teórico-conceptual se define el enfoque teórico y las categorías conceptuales.</t>
  </si>
  <si>
    <t>En el marco teórico-conceptual no se define el enfoque teórico y las categorías conceptuales.</t>
  </si>
  <si>
    <t>En el marco teórico-conceptual no presenta marco teorico.</t>
  </si>
  <si>
    <t>En el marco legal se relacionan y analizan a la luz del objeto de estudio, las normas vigentes.</t>
  </si>
  <si>
    <t>En el marco legal se relacionan y no se analizan a la luz del objeto de estudio, las normas vigentes.</t>
  </si>
  <si>
    <t>No incluye marco legal.</t>
  </si>
  <si>
    <t>En el estado del arte se incluye la revisión bibliográfica de producción investigativa de los últimos diez años, en torno al objeto de investigación. Esta revisión debe incluir estudios tanto nacionales como internacionales.</t>
  </si>
  <si>
    <t>En el estado del arte se incluye la revisión bibliográfica de producción investigativa de los últimos años, en torno al objeto de investigación. Esta revisión incluye solamente estudios nacionales.</t>
  </si>
  <si>
    <t>No presenta estado del arte.</t>
  </si>
  <si>
    <t>Identifica adecuadamente el enfoque metodológico cuantitativo, cualitativo o mixto.</t>
  </si>
  <si>
    <t>Presenta un enfoque metodológico inadecuado.</t>
  </si>
  <si>
    <t>No identifica el enfoque metodológico cuantitativo, cualitativo o mixto.</t>
  </si>
  <si>
    <t>Presenta y justifica el tipo de investigación, de diseño (experimental o no experimental y  las  técnicas de recolección de datos.</t>
  </si>
  <si>
    <t>Presenta y no justifica el tipo de investigación, de diseño (experimental o no experimental y  las  técnicas de recolección de datos.</t>
  </si>
  <si>
    <t>No presenta ni justifica el tipo de investigación, de diseño (experimental o no experimental y  las  técnicas de recolección de datos.</t>
  </si>
  <si>
    <t>De acuerdo con el enfoque metodológico  describe  las hipótesis o supuestos de trabajo, variables e indicadores de análisis.</t>
  </si>
  <si>
    <t>Las hipótesis o supuestos de trabajo, variables e indicadores de análisis no responden al enfoque metodológico.</t>
  </si>
  <si>
    <t>No describe  las hipótesis o supuestos de trabajo, variables e indicadores de análisis.</t>
  </si>
  <si>
    <t>Establece y justifica  la población (universo) y el tamaño de la muestra .</t>
  </si>
  <si>
    <t>Establece pero no justifica  la población (universo) y el tamaño de la muestra .</t>
  </si>
  <si>
    <t>Ni establece ni justifica  la población (universo) y el tamaño de la muestra .</t>
  </si>
  <si>
    <t>Describe técnicas de análisis pertinentes a la naturaleza de los datos.</t>
  </si>
  <si>
    <t>Describe  técnicas de análisis que no son pertinentes a la naturaleza de los datos.</t>
  </si>
  <si>
    <t>Describe  técnicas de análisis pertinentes a la naturaleza de los datos.</t>
  </si>
  <si>
    <t>Aplica la norma internacional para referenciar,  acorde con el área de conocimiento:APA, IEEE, VANCOUVER, ISO.</t>
  </si>
  <si>
    <t>Aplica inadecuadamente las normas internacional para referenciar.</t>
  </si>
  <si>
    <t>No aplica normas internacionales de referenciación.</t>
  </si>
  <si>
    <t>Las referencias relacionadas aparecen en el cuerpo del documento.</t>
  </si>
  <si>
    <t>No presenta errores ortográficos</t>
  </si>
  <si>
    <t>Presenta pocos errores de ortografía en el desarrollo del texto.</t>
  </si>
  <si>
    <t>Presenta múltiples errores ortográficos en el cuerpo del texto.</t>
  </si>
  <si>
    <t>Logra comunicar las ideas a través de frases coherentes.</t>
  </si>
  <si>
    <t>Las ideas son confusas producto de la baja estructura en la redacción de las frases.</t>
  </si>
  <si>
    <t>No comunica adecuadamente las ideas a través de frases estructuradas.</t>
  </si>
  <si>
    <t>Existe coherencia entre párrafos, por lo tanto, se facilita la comprensión del texto.</t>
  </si>
  <si>
    <t>La coherencia entre párrafos no es continúa, afectando la adecuada comprensión del texto.</t>
  </si>
  <si>
    <t>No existe coherencia entre párrafos, por lo tanto, no se facilita la comprensión del texto.</t>
  </si>
  <si>
    <t>La presentación del documento  evidencia el cumplimiento de los parámetros de forma descritos en la NTC 1486.</t>
  </si>
  <si>
    <t>La presentación del documento  evidencia el cumplimiento de algunos de los parámetros de forma descritos en la NTC 1486.</t>
  </si>
  <si>
    <t>La presentación del documento no evidencia el cumplimiento de los parámetros de forma descritos en la NTC 1486.</t>
  </si>
  <si>
    <t>Diseño metodológico (15%)</t>
  </si>
  <si>
    <t>Bibliografía (5%)</t>
  </si>
  <si>
    <t>Aspectos de forma (5%)</t>
  </si>
  <si>
    <t>No precisa el tema de investigación.</t>
  </si>
  <si>
    <t>Puntaje (0 a 5)</t>
  </si>
  <si>
    <r>
      <t xml:space="preserve">6. El </t>
    </r>
    <r>
      <rPr>
        <b/>
        <sz val="11"/>
        <color theme="1"/>
        <rFont val="Arial"/>
        <family val="2"/>
      </rPr>
      <t xml:space="preserve">Formato de evaluación </t>
    </r>
    <r>
      <rPr>
        <sz val="11"/>
        <color theme="1"/>
        <rFont val="Arial"/>
        <family val="2"/>
      </rPr>
      <t>está listo para ser impreso (3 copias), firmado y entregado en el Programa Académico.</t>
    </r>
  </si>
  <si>
    <t>Justificación</t>
  </si>
  <si>
    <t>Objetivo general</t>
  </si>
  <si>
    <t>Objetivos específicos</t>
  </si>
  <si>
    <t>Diseño metodológico</t>
  </si>
  <si>
    <t>Aspectos de forma</t>
  </si>
  <si>
    <r>
      <t xml:space="preserve">El presente documento fue elaborado con la finalidad de dinamizar el proceso de evaluación del anteproyecto de investigación, basado en rúbricas.
A continuación se detalla el procedimiento para generar el </t>
    </r>
    <r>
      <rPr>
        <b/>
        <sz val="11"/>
        <color theme="1"/>
        <rFont val="Arial"/>
        <family val="2"/>
      </rPr>
      <t>formato de evaluación</t>
    </r>
    <r>
      <rPr>
        <sz val="11"/>
        <color theme="1"/>
        <rFont val="Arial"/>
        <family val="2"/>
      </rPr>
      <t xml:space="preserve"> que deberá ser impreso (3 copias), firmado y entregado en el Programa Académico como evidencia de la evualuación del anteproyecto de investigación.</t>
    </r>
  </si>
  <si>
    <r>
      <t xml:space="preserve">3. En la parte inferior de la hoja  </t>
    </r>
    <r>
      <rPr>
        <b/>
        <sz val="11"/>
        <color theme="4"/>
        <rFont val="Arial"/>
        <family val="2"/>
      </rPr>
      <t>1. Fmto Rúbrica</t>
    </r>
    <r>
      <rPr>
        <sz val="11"/>
        <rFont val="Arial"/>
        <family val="2"/>
      </rPr>
      <t xml:space="preserve"> es posible observar el</t>
    </r>
    <r>
      <rPr>
        <b/>
        <sz val="11"/>
        <color theme="5"/>
        <rFont val="Arial"/>
        <family val="2"/>
      </rPr>
      <t xml:space="preserve"> Puntaje total </t>
    </r>
    <r>
      <rPr>
        <sz val="11"/>
        <rFont val="Arial"/>
        <family val="2"/>
      </rPr>
      <t xml:space="preserve">obtenido por el estudiante para el anteproyecto de investigación presentada. </t>
    </r>
  </si>
  <si>
    <t>1. Título preliminar (5%)</t>
  </si>
  <si>
    <t>En la redacción debe tener mínimo 12 palabras, máximo 15 palabras.</t>
  </si>
  <si>
    <t>En la redacción no cumple el mínimo ni el máximo de palabras.</t>
  </si>
  <si>
    <t xml:space="preserve">Indica a quiénes  beneficiará  y en dónde se desarrollará el proyecto.
</t>
  </si>
  <si>
    <t>Indica a quiénes beneficiará o en dónde se desarrollará el proyecto de investigación.</t>
  </si>
  <si>
    <t>No indica a quiénes beneficiaá ni en dónde se desarrollará el proyecto de investigación.</t>
  </si>
  <si>
    <t>2. Planteamiento y formulación del problema (15%)</t>
  </si>
  <si>
    <t xml:space="preserve">Delimita el objeto de estudio del ejercicio investigativo. </t>
  </si>
  <si>
    <t>Describe el contexto  pero no el objeto de estudio</t>
  </si>
  <si>
    <t xml:space="preserve">No delimita el objeto de estudio del ejercicio investigativo. </t>
  </si>
  <si>
    <t>Describe la problemática y la argumenta con estudios,  diagnósticos; debidamente citados en el cuerpo del texto.</t>
  </si>
  <si>
    <t>Describe la  necesidad identificada pero la argumentación de los estudios, informes, diagnósticos son débiles</t>
  </si>
  <si>
    <t>No describe la  necesidad identificada argumentada con estudios, informes, diagnósticos debidamente citados en el cuerpo del texto</t>
  </si>
  <si>
    <t>La formulación del problema se  delimita a través de una pregunta que contempla el qué, quiénes y en dónde.</t>
  </si>
  <si>
    <t>La formulación del problema se delimita a través de una pregunta pero, no  contempla el qué, quiénes y en dónde como estructura</t>
  </si>
  <si>
    <t xml:space="preserve">La formulación del problema no se delimita a través de una pregunta que contempla el qué, quiénes y en dónde </t>
  </si>
  <si>
    <t>Demuestra el impacto que tendrán los resultados de la investigación, evidenciando a quienes beneficia y  la transformación que se produce si los resultados se transfieren a contexto real.</t>
  </si>
  <si>
    <t>Demuestra el impacto que tendrán los resultados de la investigación, pero la argumentación para sustentar a quienes beneficia y  la transformación que se produce si los resultados se transfieren a contexto real es baja.</t>
  </si>
  <si>
    <t>No demuestra el impacto que tendrán los resultados de la investigación, ni evidencia a quienes beneficia y  la transformación que se produce si los resultados se transfieren a contexto real.</t>
  </si>
  <si>
    <t xml:space="preserve"> El objetivo presentado contiene en su redacción el  qué, pero no el para qué ni el cómo se realizó el proyecto de investigación.</t>
  </si>
  <si>
    <t>4, Objetivo general (10%)</t>
  </si>
  <si>
    <t>3, Justificación (15%)</t>
  </si>
  <si>
    <t>5, Objetivos específicos (10%)</t>
  </si>
  <si>
    <t>6, Marco teórico (10%)</t>
  </si>
  <si>
    <t>7, Diseño metodológico (15%)</t>
  </si>
  <si>
    <t xml:space="preserve">Si aplica: relaciona y describe las fuentes de información y las fases del proyecto  relacionadas </t>
  </si>
  <si>
    <t xml:space="preserve">Si aplica: relaciona pero no describe las fuentes de información y las fases del proyecto  relacionadas </t>
  </si>
  <si>
    <t xml:space="preserve">En caso de aplicar, no relaciona ni describe las fuentes de información y las fases del proyecto  relacionadas </t>
  </si>
  <si>
    <t>8, Recursos (5%)</t>
  </si>
  <si>
    <t>Describe  los recursos humanos y financieros necesarios para el proyecto en los formatos establecidos para ello</t>
  </si>
  <si>
    <t>Relaciona recursos pero se presentan incompletos.</t>
  </si>
  <si>
    <t>No relaciona los recursos humanos y financieros necesarios para el proyecto</t>
  </si>
  <si>
    <t>Relaciona las actividades del proyecto y le asigna tiempos de ejecución, através del cronograma de Gann, siendo coherentes con las fases del proyecto descritas en el diseño metodológico.</t>
  </si>
  <si>
    <t>Relaciona las actividades del proyecto y le asigna tiempos de ejecución, pero algunas de ellas no mantienen coherencia con las fases del proyecto descritas en el diseño metodológico.</t>
  </si>
  <si>
    <t>No relaciona las actividades del proyecto ni asigna tiempos de ejecución.</t>
  </si>
  <si>
    <t>El documento presenta mínimo 30 referencias de las cuales el 30% provienen de bases de datos en inglés.</t>
  </si>
  <si>
    <t>El documento presenta entre 15 y 20 referencias</t>
  </si>
  <si>
    <t>El documento presenta menos de 10 referencias</t>
  </si>
  <si>
    <t>De las referencias relacionadas solo aparece el 50% en el cuerpo del documento.</t>
  </si>
  <si>
    <t>Las referencias no aparecen en el cuerpo del documento</t>
  </si>
  <si>
    <t>Las referencias citadas reflejan la producción sobre el tema actualizada mínimo 5 años.</t>
  </si>
  <si>
    <t>Las referencias citadas dan cuenta de la producción sobre el tema 5 años hacia atrás.</t>
  </si>
  <si>
    <t>Las referencias citadas reflejan desactualización.</t>
  </si>
  <si>
    <t>11, Aspectos de forma (5%)</t>
  </si>
  <si>
    <t>10, Bibliografía (5%)</t>
  </si>
  <si>
    <t>9, Cronograma (5%)</t>
  </si>
  <si>
    <t>RÚBRICA PARA EVALUAR ANTEPROYECTO DE INVESTIGACIÓN</t>
  </si>
  <si>
    <t>FORMATO DE EVALUACIÓN ANTEPROYECYO DE INVESTIGACIÓN</t>
  </si>
  <si>
    <t>Título preliminar (5%)</t>
  </si>
  <si>
    <t>Planteamiento y formulación del problema (15%)</t>
  </si>
  <si>
    <t>Justificación (15%)</t>
  </si>
  <si>
    <t>Objetivo general (10%)</t>
  </si>
  <si>
    <t>Objetivos específicos (10%)</t>
  </si>
  <si>
    <t>Marco teórico (10%)</t>
  </si>
  <si>
    <t>Recursos (5%)</t>
  </si>
  <si>
    <t>Cronograma (5%)</t>
  </si>
  <si>
    <t>Puntaje (0 a 10)</t>
  </si>
  <si>
    <r>
      <t xml:space="preserve">1. Seleccionar la hoja </t>
    </r>
    <r>
      <rPr>
        <b/>
        <sz val="11"/>
        <color theme="4"/>
        <rFont val="Arial"/>
        <family val="2"/>
      </rPr>
      <t>1. Fmto Rúbrica</t>
    </r>
    <r>
      <rPr>
        <sz val="11"/>
        <rFont val="Arial"/>
        <family val="2"/>
      </rPr>
      <t xml:space="preserve">. En esta hoja, usted encontrará la rúbrica que será utilizada para la evaluación del anteproyecto de investigación, el cual consta de once (11) criterios de evaluación que pueden ser encontrados en la columna </t>
    </r>
    <r>
      <rPr>
        <b/>
        <sz val="11"/>
        <color theme="5"/>
        <rFont val="Arial"/>
        <family val="2"/>
      </rPr>
      <t>Criterios/Ponderación</t>
    </r>
    <r>
      <rPr>
        <sz val="11"/>
        <rFont val="Arial"/>
        <family val="2"/>
      </rPr>
      <t>; los que a su vez contienen de 1 a 6 aspectos dependiendo del criterio.</t>
    </r>
  </si>
  <si>
    <t>Título preliminar</t>
  </si>
  <si>
    <t>Planteamiento y formulación del problema</t>
  </si>
  <si>
    <t>Marco teórico</t>
  </si>
  <si>
    <t>Recursos</t>
  </si>
  <si>
    <t>Cronograma</t>
  </si>
  <si>
    <t>Enuncia objetivos específicos utilizando para cada objetivo un verbo en infinitivo e indicando el qué, el para qué y el cómo.</t>
  </si>
  <si>
    <t>Enuncia objetivos específicos utilizando para cada objetivo más de un verbo en infinitivo e indicando el qué, el para qué o el cómo.</t>
  </si>
  <si>
    <t>Enuncia objetivos específicos sin utilizar verbos en infinitivo y no indica el qué, el para qué y el cómo.</t>
  </si>
  <si>
    <t>Formula al menos tres (3) objetivos específicos, indicando cómo se alcanzó la meta principal del proyecto.</t>
  </si>
  <si>
    <t>Formula al menos tres (3) objetivos específicos, pero no garantizan alcanzar la meta principal del proyecto.</t>
  </si>
  <si>
    <t>Formula menos de tres objetivos especìficos y èstos no garantizan el alcance de la meta.</t>
  </si>
  <si>
    <t>Los objetivos especificos describen los resultados de forma medible.</t>
  </si>
  <si>
    <t>Plantea objetivos específicos, pero no es claro la forma de medición</t>
  </si>
  <si>
    <t>Los objetivos específicos no son medibles.</t>
  </si>
  <si>
    <t>Facultad</t>
  </si>
  <si>
    <t>Programa:</t>
  </si>
  <si>
    <t>Facultad:</t>
  </si>
  <si>
    <t>Facultad_de_Ingeniería</t>
  </si>
  <si>
    <t>Facultad_Ciencias_Económicas_Administrativas_y_Contables</t>
  </si>
  <si>
    <t>Facultad_de_Ciencias_Jurídicas_y_Humanidades</t>
  </si>
  <si>
    <t>Facultad_de_Ciencias_Agrarias</t>
  </si>
  <si>
    <t>Facultad_de_Educación</t>
  </si>
  <si>
    <t>Facultad de Ingeniería</t>
  </si>
  <si>
    <t>Ingeniería_de_Alimentos</t>
  </si>
  <si>
    <t>Administración_Financiera_y_de_Sistemas</t>
  </si>
  <si>
    <t>Derecho</t>
  </si>
  <si>
    <t>Medicina_Veterinaria</t>
  </si>
  <si>
    <t>Línea_en_Ciencias_Naturales_y_Educación_Ambiental</t>
  </si>
  <si>
    <t>Facultad Ciencias Económicas Administrativas y Contables</t>
  </si>
  <si>
    <t>Ingeniería_Agroindustrial</t>
  </si>
  <si>
    <t>Contaduría_Pública</t>
  </si>
  <si>
    <t>Especialización_Legislación_Rural_y_Ordenamiento_Territorial</t>
  </si>
  <si>
    <t>Zootecnia</t>
  </si>
  <si>
    <t>Facultad de Ciencias Jurídicas y Humanidades</t>
  </si>
  <si>
    <t>Ingeniería_Industrial</t>
  </si>
  <si>
    <t>Especialización_SGI</t>
  </si>
  <si>
    <t>Especialización_en_Bienestar_Animal_y_Etología</t>
  </si>
  <si>
    <t>Facultad de Ciencias Agrarias</t>
  </si>
  <si>
    <t>Ingeniería_Mecatrónica</t>
  </si>
  <si>
    <t>Especialización_en_Agronegocios</t>
  </si>
  <si>
    <t>Facultad de Educación</t>
  </si>
  <si>
    <t>Ingeniería_Civil</t>
  </si>
  <si>
    <t>Especialización_SIHGA</t>
  </si>
  <si>
    <t>Calidad_e_Inocuidad_de_Alimentos</t>
  </si>
  <si>
    <t>Agroindustria_no_Alimentaria</t>
  </si>
  <si>
    <t>Gestión_de_Operaciones</t>
  </si>
  <si>
    <t>Gestión_y_transformación_de_Energía</t>
  </si>
  <si>
    <t>Fomento_al_Espíritu_Emprendedor</t>
  </si>
  <si>
    <t>Seguridad_e_Higiene_Industrial_y_Medio_Ambiente_Empresarial</t>
  </si>
  <si>
    <t>Problemas_Ambientales</t>
  </si>
  <si>
    <t>Procesos_y_Tecnologías_de_Conservación_Activa</t>
  </si>
  <si>
    <t>Problemáticas_Constructivas_Colombianas </t>
  </si>
  <si>
    <t>Comportamiento_fisiológico_de_frutas_y_hortalizas</t>
  </si>
  <si>
    <t>Diseños_de_procesos_y_productos_derivados_de_frutas_y_hortalizas</t>
  </si>
  <si>
    <t>Gestión_Financiera</t>
  </si>
  <si>
    <t>Contabilidad_Ambiental</t>
  </si>
  <si>
    <t>Integración_de_la_gestión_y_modelos_de_medición_para_el_desarrollo_organizacional</t>
  </si>
  <si>
    <t>Desarrollo_de_Agronegocios</t>
  </si>
  <si>
    <t>Sistemas_de_Gestión_Integrada</t>
  </si>
  <si>
    <t>Contabilidad_Rural</t>
  </si>
  <si>
    <t>Investigación_en_Innovación_y_Tecnología</t>
  </si>
  <si>
    <t>Retos_y_Trasformaciones_del_Derecho</t>
  </si>
  <si>
    <t>Derecho_Agrario</t>
  </si>
  <si>
    <t>Derecho_Ambiental_y_Desarrollo_Sostenible</t>
  </si>
  <si>
    <t>Derecho_Rural</t>
  </si>
  <si>
    <t>Medicina_y_Cirugía_Animal</t>
  </si>
  <si>
    <t>Análisis_económico_y_financiero_en_sistemas_de_producción_animal_y_agronegocios</t>
  </si>
  <si>
    <t>Ciencia_del_Bienestar_Animal_Etología_y_Bioética</t>
  </si>
  <si>
    <t>Bienestar_Animal</t>
  </si>
  <si>
    <t>Producción_Animal</t>
  </si>
  <si>
    <t>Salud_Pública_y_Seguridad_Alimentaria</t>
  </si>
  <si>
    <t>Enseñanza_de_las_ciencias_en_educación_Superior</t>
  </si>
  <si>
    <t>Interculturalidad_y_prácticas_pedagógicas_en_contextos_urbanos_y_rurales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</si>
</sst>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9.5"/>
      <color rgb="FF333333"/>
      <name val="Arial"/>
      <family val="2"/>
    </font>
    <font>
      <sz val="9.5"/>
      <color theme="1"/>
      <name val="Arial"/>
      <family val="2"/>
    </font>
    <font>
      <b/>
      <sz val="9.5"/>
      <color rgb="FF333333"/>
      <name val="Arial"/>
      <family val="2"/>
    </font>
    <font>
      <sz val="8"/>
      <color theme="1"/>
      <name val="Calibri"/>
      <family val="2"/>
      <scheme val="minor"/>
    </font>
    <font>
      <sz val="11"/>
      <name val="Calibri"/>
      <family val="2"/>
      <scheme val="minor"/>
    </font>
    <font>
      <sz val="9.5"/>
      <color rgb="FF222222"/>
      <name val="Arial"/>
      <family val="2"/>
    </font>
    <font>
      <b/>
      <sz val="9.5"/>
      <color theme="1"/>
      <name val="Arial"/>
      <family val="2"/>
    </font>
    <font>
      <b/>
      <sz val="11"/>
      <name val="Calibri"/>
      <family val="2"/>
      <scheme val="minor"/>
    </font>
    <font>
      <b/>
      <sz val="14"/>
      <color theme="1"/>
      <name val="Arial"/>
      <family val="2"/>
    </font>
    <font>
      <b/>
      <sz val="9.5"/>
      <name val="Arial"/>
      <family val="2"/>
    </font>
    <font>
      <b/>
      <sz val="11"/>
      <color theme="1"/>
      <name val="Arial"/>
      <family val="2"/>
    </font>
    <font>
      <sz val="11"/>
      <color theme="1"/>
      <name val="Arial"/>
      <family val="2"/>
    </font>
    <font>
      <b/>
      <sz val="11"/>
      <color theme="4"/>
      <name val="Arial"/>
      <family val="2"/>
    </font>
    <font>
      <sz val="11"/>
      <name val="Arial"/>
      <family val="2"/>
    </font>
    <font>
      <b/>
      <sz val="11"/>
      <color theme="5"/>
      <name val="Arial"/>
      <family val="2"/>
    </font>
    <font>
      <sz val="9.5"/>
      <name val="Arial"/>
      <family val="2"/>
    </font>
    <font>
      <b/>
      <sz val="14"/>
      <name val="Arial"/>
      <family val="2"/>
    </font>
    <font>
      <sz val="12"/>
      <color rgb="FF000000"/>
      <name val="Calibri"/>
      <family val="2"/>
      <scheme val="minor"/>
    </font>
    <font>
      <sz val="11"/>
      <color rgb="FF000000"/>
      <name val="Calibri"/>
      <family val="2"/>
      <scheme val="minor"/>
    </font>
    <font>
      <b/>
      <sz val="11"/>
      <color rgb="FF000000"/>
      <name val="Calibri"/>
      <family val="2"/>
      <scheme val="minor"/>
    </font>
    <font>
      <b/>
      <sz val="12"/>
      <color rgb="FF00000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tint="0.79998168889431442"/>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97">
    <xf numFmtId="0" fontId="0" fillId="0" borderId="0" xfId="0"/>
    <xf numFmtId="0" fontId="2" fillId="2" borderId="1" xfId="0" applyFont="1" applyFill="1" applyBorder="1" applyAlignment="1">
      <alignment vertical="center"/>
    </xf>
    <xf numFmtId="0" fontId="3"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0" fillId="2" borderId="4" xfId="0" applyFill="1" applyBorder="1" applyProtection="1">
      <protection locked="0"/>
    </xf>
    <xf numFmtId="0" fontId="0" fillId="2" borderId="0" xfId="0" applyFill="1" applyBorder="1" applyProtection="1">
      <protection locked="0"/>
    </xf>
    <xf numFmtId="0" fontId="0" fillId="2" borderId="4" xfId="0" applyFill="1" applyBorder="1" applyProtection="1"/>
    <xf numFmtId="0" fontId="0" fillId="0" borderId="0" xfId="0" applyProtection="1">
      <protection locked="0"/>
    </xf>
    <xf numFmtId="1" fontId="0" fillId="0" borderId="0" xfId="0" applyNumberFormat="1"/>
    <xf numFmtId="0" fontId="6" fillId="3" borderId="0" xfId="0" applyFont="1" applyFill="1" applyBorder="1" applyAlignment="1">
      <alignment horizontal="center" vertical="center" wrapText="1"/>
    </xf>
    <xf numFmtId="1" fontId="5" fillId="0" borderId="0" xfId="0" applyNumberFormat="1"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Border="1"/>
    <xf numFmtId="0" fontId="9" fillId="0" borderId="0" xfId="0" applyFont="1" applyBorder="1" applyAlignment="1">
      <alignment vertical="center" wrapText="1"/>
    </xf>
    <xf numFmtId="0" fontId="1" fillId="6" borderId="3" xfId="0" applyFont="1" applyFill="1" applyBorder="1" applyAlignment="1" applyProtection="1">
      <alignment horizontal="center" vertical="center" wrapText="1"/>
    </xf>
    <xf numFmtId="2" fontId="0" fillId="2" borderId="3" xfId="0" applyNumberFormat="1" applyFill="1" applyBorder="1" applyAlignment="1" applyProtection="1">
      <alignment horizontal="center" vertical="center" wrapText="1"/>
    </xf>
    <xf numFmtId="2" fontId="0" fillId="2" borderId="3" xfId="0" applyNumberFormat="1" applyFill="1" applyBorder="1" applyAlignment="1" applyProtection="1">
      <alignment horizontal="center" vertical="center"/>
    </xf>
    <xf numFmtId="2" fontId="8" fillId="2" borderId="3" xfId="0" applyNumberFormat="1" applyFont="1" applyFill="1" applyBorder="1" applyAlignment="1" applyProtection="1">
      <alignment horizontal="center" vertical="center" wrapText="1"/>
    </xf>
    <xf numFmtId="0" fontId="0" fillId="6" borderId="3" xfId="0" applyFill="1" applyBorder="1" applyAlignment="1" applyProtection="1">
      <alignment horizontal="center"/>
    </xf>
    <xf numFmtId="0" fontId="10" fillId="2" borderId="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10" fillId="2" borderId="2" xfId="0" applyFont="1" applyFill="1" applyBorder="1" applyAlignment="1">
      <alignment horizontal="center" vertical="center"/>
    </xf>
    <xf numFmtId="0" fontId="1" fillId="2" borderId="15" xfId="0" applyFont="1" applyFill="1" applyBorder="1" applyAlignment="1">
      <alignment horizontal="center" vertical="center"/>
    </xf>
    <xf numFmtId="0" fontId="5" fillId="2" borderId="4" xfId="0" applyFont="1" applyFill="1" applyBorder="1" applyAlignment="1">
      <alignment horizontal="center" vertical="center"/>
    </xf>
    <xf numFmtId="0" fontId="3" fillId="2" borderId="13" xfId="0" applyFont="1" applyFill="1" applyBorder="1" applyAlignment="1">
      <alignment horizontal="center" vertical="center"/>
    </xf>
    <xf numFmtId="0" fontId="5" fillId="2" borderId="6" xfId="0" applyFont="1" applyFill="1" applyBorder="1" applyAlignment="1">
      <alignment horizontal="center" vertical="center"/>
    </xf>
    <xf numFmtId="0" fontId="3" fillId="2" borderId="14" xfId="0" applyFont="1" applyFill="1" applyBorder="1" applyAlignment="1">
      <alignment horizontal="center" vertical="center"/>
    </xf>
    <xf numFmtId="0" fontId="7" fillId="2" borderId="3" xfId="0" applyFont="1" applyFill="1" applyBorder="1" applyAlignment="1" applyProtection="1">
      <alignment vertical="center"/>
    </xf>
    <xf numFmtId="0" fontId="0" fillId="2" borderId="4" xfId="0" applyFill="1" applyBorder="1" applyAlignment="1" applyProtection="1">
      <alignment wrapText="1"/>
    </xf>
    <xf numFmtId="0" fontId="0" fillId="2" borderId="4" xfId="0" applyFill="1" applyBorder="1" applyAlignment="1" applyProtection="1">
      <alignment horizontal="left" wrapText="1"/>
    </xf>
    <xf numFmtId="0" fontId="0" fillId="2" borderId="4" xfId="0" applyFill="1" applyBorder="1" applyAlignment="1" applyProtection="1">
      <alignment horizontal="left" vertical="center" wrapText="1"/>
    </xf>
    <xf numFmtId="0" fontId="1" fillId="0" borderId="0" xfId="0" applyFont="1" applyFill="1" applyBorder="1" applyAlignment="1" applyProtection="1">
      <protection locked="0"/>
    </xf>
    <xf numFmtId="0" fontId="0" fillId="2" borderId="3" xfId="0" applyFill="1" applyBorder="1" applyAlignment="1" applyProtection="1">
      <alignment horizontal="center" vertical="center"/>
    </xf>
    <xf numFmtId="1" fontId="5" fillId="0" borderId="0" xfId="0" applyNumberFormat="1" applyFont="1" applyFill="1" applyBorder="1"/>
    <xf numFmtId="0" fontId="0" fillId="2" borderId="4" xfId="0" applyFill="1" applyBorder="1" applyAlignment="1" applyProtection="1">
      <alignment horizontal="left"/>
    </xf>
    <xf numFmtId="2" fontId="0" fillId="6" borderId="3" xfId="0" applyNumberFormat="1" applyFill="1" applyBorder="1" applyAlignment="1" applyProtection="1">
      <alignment horizontal="center"/>
    </xf>
    <xf numFmtId="0" fontId="0" fillId="0" borderId="0" xfId="0" applyProtection="1"/>
    <xf numFmtId="0" fontId="0" fillId="0" borderId="0" xfId="0" applyFill="1" applyBorder="1" applyAlignment="1" applyProtection="1"/>
    <xf numFmtId="2" fontId="0" fillId="0" borderId="3" xfId="0" applyNumberFormat="1" applyFont="1" applyFill="1" applyBorder="1" applyAlignment="1" applyProtection="1">
      <alignment horizontal="center"/>
    </xf>
    <xf numFmtId="2" fontId="0" fillId="0" borderId="3" xfId="0" applyNumberFormat="1" applyFill="1" applyBorder="1" applyAlignment="1" applyProtection="1">
      <alignment horizontal="center"/>
    </xf>
    <xf numFmtId="0" fontId="1" fillId="6" borderId="3" xfId="0" applyFont="1" applyFill="1" applyBorder="1" applyAlignment="1" applyProtection="1">
      <alignment horizontal="center"/>
    </xf>
    <xf numFmtId="0" fontId="8" fillId="2" borderId="4" xfId="0" applyFont="1" applyFill="1" applyBorder="1" applyAlignment="1" applyProtection="1">
      <alignment horizontal="left" wrapText="1"/>
    </xf>
    <xf numFmtId="0" fontId="6" fillId="5" borderId="16" xfId="0" applyFont="1" applyFill="1" applyBorder="1" applyAlignment="1" applyProtection="1">
      <alignment horizontal="center" vertical="center" wrapText="1"/>
    </xf>
    <xf numFmtId="0" fontId="1" fillId="5" borderId="16" xfId="0" applyFont="1" applyFill="1" applyBorder="1" applyAlignment="1" applyProtection="1">
      <alignment horizontal="center" wrapText="1"/>
    </xf>
    <xf numFmtId="0" fontId="4" fillId="2" borderId="3" xfId="0" applyFont="1" applyFill="1" applyBorder="1" applyAlignment="1" applyProtection="1">
      <alignment horizontal="center" vertical="center" wrapText="1"/>
    </xf>
    <xf numFmtId="0" fontId="0" fillId="0" borderId="3" xfId="0" applyBorder="1" applyProtection="1"/>
    <xf numFmtId="0" fontId="4" fillId="2" borderId="0" xfId="0" applyFont="1" applyFill="1" applyBorder="1" applyAlignment="1" applyProtection="1">
      <alignment horizontal="center" vertical="center" wrapText="1"/>
    </xf>
    <xf numFmtId="0" fontId="0" fillId="0" borderId="0" xfId="0" applyBorder="1" applyProtection="1"/>
    <xf numFmtId="0" fontId="1" fillId="7" borderId="3" xfId="0" applyFont="1" applyFill="1" applyBorder="1" applyAlignment="1" applyProtection="1">
      <alignment horizontal="left" vertical="center" wrapText="1"/>
    </xf>
    <xf numFmtId="0" fontId="1" fillId="7" borderId="3" xfId="0" applyFont="1" applyFill="1" applyBorder="1" applyAlignment="1" applyProtection="1">
      <alignment horizontal="center" vertical="center" wrapText="1"/>
    </xf>
    <xf numFmtId="0" fontId="0" fillId="0" borderId="3" xfId="0" applyBorder="1" applyAlignment="1" applyProtection="1">
      <alignment horizontal="center"/>
    </xf>
    <xf numFmtId="0" fontId="0" fillId="0" borderId="3" xfId="0" applyFill="1" applyBorder="1" applyProtection="1"/>
    <xf numFmtId="0" fontId="0" fillId="5" borderId="8" xfId="0" applyFill="1" applyBorder="1" applyAlignment="1" applyProtection="1">
      <alignment horizontal="center"/>
    </xf>
    <xf numFmtId="0" fontId="0" fillId="0" borderId="8" xfId="0" applyBorder="1" applyAlignment="1" applyProtection="1"/>
    <xf numFmtId="0" fontId="0" fillId="0" borderId="10" xfId="0" applyBorder="1" applyAlignment="1" applyProtection="1"/>
    <xf numFmtId="0" fontId="0" fillId="0" borderId="11" xfId="0" applyBorder="1" applyAlignment="1" applyProtection="1"/>
    <xf numFmtId="0" fontId="0" fillId="2" borderId="0" xfId="0" applyFill="1"/>
    <xf numFmtId="0" fontId="10" fillId="2" borderId="0" xfId="0" applyFont="1" applyFill="1" applyBorder="1" applyAlignment="1">
      <alignment horizontal="center" vertical="center"/>
    </xf>
    <xf numFmtId="0" fontId="10" fillId="2" borderId="6" xfId="0" applyFont="1" applyFill="1" applyBorder="1" applyAlignment="1">
      <alignment horizontal="center" vertical="center"/>
    </xf>
    <xf numFmtId="0" fontId="4" fillId="2" borderId="3" xfId="0" applyFont="1" applyFill="1" applyBorder="1" applyAlignment="1" applyProtection="1">
      <alignment horizontal="center" vertical="center" wrapText="1"/>
    </xf>
    <xf numFmtId="0" fontId="0" fillId="2" borderId="4" xfId="0"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7" fillId="2" borderId="0" xfId="0" applyFont="1" applyFill="1" applyBorder="1" applyAlignment="1" applyProtection="1">
      <alignment vertical="center"/>
    </xf>
    <xf numFmtId="0" fontId="0" fillId="2" borderId="0" xfId="0" applyFill="1" applyProtection="1"/>
    <xf numFmtId="0" fontId="0" fillId="2" borderId="18" xfId="0" applyFill="1" applyBorder="1" applyProtection="1"/>
    <xf numFmtId="0" fontId="0" fillId="2" borderId="19" xfId="0" applyFill="1" applyBorder="1" applyProtection="1"/>
    <xf numFmtId="0" fontId="0" fillId="2" borderId="20" xfId="0" applyFill="1" applyBorder="1" applyProtection="1"/>
    <xf numFmtId="0" fontId="0" fillId="2" borderId="21" xfId="0" applyFill="1" applyBorder="1" applyProtection="1"/>
    <xf numFmtId="0" fontId="15" fillId="2" borderId="0" xfId="0" applyFont="1" applyFill="1" applyBorder="1" applyProtection="1"/>
    <xf numFmtId="0" fontId="12" fillId="2" borderId="0" xfId="0" applyFont="1" applyFill="1" applyBorder="1" applyProtection="1"/>
    <xf numFmtId="0" fontId="15" fillId="2" borderId="22" xfId="0" applyFont="1" applyFill="1" applyBorder="1" applyProtection="1"/>
    <xf numFmtId="0" fontId="15" fillId="2" borderId="0" xfId="0" applyFont="1" applyFill="1" applyProtection="1"/>
    <xf numFmtId="0" fontId="15" fillId="2" borderId="0" xfId="0" applyFont="1" applyFill="1" applyAlignment="1" applyProtection="1">
      <alignment vertical="center" wrapText="1"/>
    </xf>
    <xf numFmtId="0" fontId="0" fillId="2" borderId="0" xfId="0" applyFill="1" applyBorder="1" applyProtection="1"/>
    <xf numFmtId="0" fontId="0" fillId="2" borderId="22" xfId="0" applyFill="1" applyBorder="1" applyProtection="1"/>
    <xf numFmtId="0" fontId="0" fillId="2" borderId="23" xfId="0" applyFill="1" applyBorder="1" applyProtection="1"/>
    <xf numFmtId="0" fontId="0" fillId="2" borderId="24" xfId="0" applyFill="1" applyBorder="1" applyProtection="1"/>
    <xf numFmtId="0" fontId="0" fillId="2" borderId="25" xfId="0" applyFill="1" applyBorder="1" applyProtection="1"/>
    <xf numFmtId="0" fontId="4" fillId="2" borderId="3"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2" fontId="0" fillId="0" borderId="0" xfId="0" applyNumberFormat="1"/>
    <xf numFmtId="1" fontId="0" fillId="2" borderId="3" xfId="0" applyNumberFormat="1" applyFill="1" applyBorder="1" applyAlignment="1" applyProtection="1">
      <alignment horizontal="center" vertical="center"/>
    </xf>
    <xf numFmtId="0" fontId="13" fillId="4" borderId="7"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3" xfId="0" applyFont="1" applyFill="1" applyBorder="1" applyAlignment="1" applyProtection="1">
      <alignment horizontal="center" vertical="center" wrapText="1"/>
    </xf>
    <xf numFmtId="0" fontId="19" fillId="2" borderId="3" xfId="0" applyFont="1" applyFill="1" applyBorder="1" applyAlignment="1">
      <alignment vertical="center" wrapText="1"/>
    </xf>
    <xf numFmtId="0" fontId="19" fillId="0" borderId="3" xfId="0" applyFont="1" applyBorder="1" applyProtection="1">
      <protection locked="0"/>
    </xf>
    <xf numFmtId="0" fontId="19" fillId="2" borderId="7" xfId="0" applyFont="1" applyFill="1" applyBorder="1" applyAlignment="1" applyProtection="1">
      <alignment vertical="center" wrapText="1"/>
    </xf>
    <xf numFmtId="0" fontId="13" fillId="4" borderId="7" xfId="0" applyFont="1" applyFill="1" applyBorder="1" applyAlignment="1" applyProtection="1">
      <alignment horizontal="center" vertical="center" wrapText="1"/>
    </xf>
    <xf numFmtId="0" fontId="19" fillId="2" borderId="3" xfId="0" applyFont="1" applyFill="1" applyBorder="1" applyAlignment="1">
      <alignment horizontal="left" vertical="center" wrapText="1"/>
    </xf>
    <xf numFmtId="0" fontId="19" fillId="0" borderId="3" xfId="0" applyFont="1" applyFill="1" applyBorder="1" applyAlignment="1" applyProtection="1">
      <alignment horizontal="left" vertical="center" wrapText="1"/>
    </xf>
    <xf numFmtId="0" fontId="19" fillId="0" borderId="3" xfId="0" applyFont="1" applyFill="1" applyBorder="1" applyAlignment="1" applyProtection="1">
      <alignment vertical="center" wrapText="1"/>
    </xf>
    <xf numFmtId="0" fontId="19" fillId="0" borderId="3" xfId="0" applyFont="1" applyFill="1" applyBorder="1" applyAlignment="1">
      <alignment vertical="center" wrapText="1"/>
    </xf>
    <xf numFmtId="0" fontId="19" fillId="2" borderId="9" xfId="0" applyFont="1" applyFill="1" applyBorder="1" applyAlignment="1">
      <alignment vertical="center" wrapText="1"/>
    </xf>
    <xf numFmtId="2" fontId="13" fillId="0" borderId="7" xfId="0" applyNumberFormat="1" applyFont="1" applyBorder="1" applyAlignment="1" applyProtection="1">
      <alignment horizontal="center" vertical="center"/>
    </xf>
    <xf numFmtId="0" fontId="19" fillId="3" borderId="3" xfId="0" applyFont="1" applyFill="1" applyBorder="1" applyAlignment="1">
      <alignment vertical="center" wrapText="1"/>
    </xf>
    <xf numFmtId="0" fontId="19" fillId="3" borderId="3" xfId="0" applyFont="1" applyFill="1" applyBorder="1" applyAlignment="1">
      <alignment horizontal="left" vertical="center" wrapText="1"/>
    </xf>
    <xf numFmtId="2" fontId="20" fillId="9" borderId="3" xfId="0" applyNumberFormat="1" applyFont="1" applyFill="1" applyBorder="1" applyAlignment="1" applyProtection="1">
      <alignment horizontal="center" vertical="center"/>
    </xf>
    <xf numFmtId="0" fontId="5" fillId="0" borderId="3" xfId="0" applyFont="1" applyBorder="1" applyAlignment="1">
      <alignment vertical="center" wrapText="1"/>
    </xf>
    <xf numFmtId="0" fontId="0" fillId="0" borderId="0" xfId="0" applyFill="1" applyBorder="1" applyProtection="1"/>
    <xf numFmtId="0" fontId="1" fillId="5" borderId="26" xfId="0" applyFont="1" applyFill="1" applyBorder="1" applyProtection="1"/>
    <xf numFmtId="0" fontId="1" fillId="5" borderId="3" xfId="0" applyFont="1" applyFill="1" applyBorder="1" applyAlignment="1" applyProtection="1"/>
    <xf numFmtId="0" fontId="1" fillId="5" borderId="3" xfId="0" applyFont="1" applyFill="1" applyBorder="1" applyAlignment="1"/>
    <xf numFmtId="0" fontId="1" fillId="5" borderId="8" xfId="0" applyFont="1" applyFill="1" applyBorder="1" applyAlignment="1">
      <alignment horizontal="center"/>
    </xf>
    <xf numFmtId="0" fontId="1" fillId="5" borderId="3" xfId="0" applyFont="1" applyFill="1" applyBorder="1" applyAlignment="1">
      <alignment horizontal="center"/>
    </xf>
    <xf numFmtId="0" fontId="1" fillId="5" borderId="3" xfId="0" applyFont="1" applyFill="1" applyBorder="1"/>
    <xf numFmtId="0" fontId="0" fillId="0" borderId="3" xfId="0" applyFill="1" applyBorder="1" applyAlignment="1" applyProtection="1">
      <alignment horizontal="left" vertical="center" wrapText="1"/>
    </xf>
    <xf numFmtId="0" fontId="0" fillId="0" borderId="3" xfId="0" applyBorder="1" applyAlignment="1">
      <alignment horizontal="left" vertical="center" wrapText="1"/>
    </xf>
    <xf numFmtId="0" fontId="0" fillId="0" borderId="3" xfId="0" applyBorder="1" applyAlignment="1" applyProtection="1">
      <alignment horizontal="left" vertical="center" wrapText="1"/>
    </xf>
    <xf numFmtId="0" fontId="21" fillId="0" borderId="3" xfId="0" applyFont="1" applyBorder="1" applyAlignment="1">
      <alignment horizontal="left" vertical="center" wrapText="1"/>
    </xf>
    <xf numFmtId="0" fontId="0" fillId="0" borderId="0" xfId="0" applyAlignment="1">
      <alignment horizontal="left" vertical="center" wrapText="1"/>
    </xf>
    <xf numFmtId="0" fontId="22" fillId="0" borderId="3" xfId="0" applyFont="1" applyBorder="1" applyAlignment="1">
      <alignment horizontal="left" vertical="center" wrapText="1"/>
    </xf>
    <xf numFmtId="0" fontId="0" fillId="0" borderId="8" xfId="0" applyBorder="1" applyAlignment="1">
      <alignment horizontal="left" vertical="center" wrapText="1"/>
    </xf>
    <xf numFmtId="0" fontId="0" fillId="0" borderId="0" xfId="0" applyBorder="1" applyAlignment="1" applyProtection="1">
      <alignment horizontal="left" vertical="center" wrapText="1"/>
    </xf>
    <xf numFmtId="0" fontId="1" fillId="10" borderId="3" xfId="0" applyFont="1" applyFill="1" applyBorder="1" applyAlignment="1">
      <alignment horizontal="left" vertical="center" wrapText="1"/>
    </xf>
    <xf numFmtId="0" fontId="22" fillId="3" borderId="3" xfId="0" applyFont="1" applyFill="1" applyBorder="1" applyAlignment="1">
      <alignment vertical="center" wrapText="1"/>
    </xf>
    <xf numFmtId="0" fontId="0" fillId="0" borderId="3" xfId="0" applyFill="1" applyBorder="1"/>
    <xf numFmtId="0" fontId="0" fillId="0" borderId="3" xfId="0" applyBorder="1"/>
    <xf numFmtId="0" fontId="1" fillId="8" borderId="3" xfId="0" applyFont="1" applyFill="1" applyBorder="1" applyAlignment="1" applyProtection="1">
      <alignment horizontal="left" vertical="center" wrapText="1"/>
    </xf>
    <xf numFmtId="0" fontId="1" fillId="8" borderId="3" xfId="0" applyFont="1" applyFill="1" applyBorder="1" applyAlignment="1">
      <alignment horizontal="left" vertical="center" wrapText="1"/>
    </xf>
    <xf numFmtId="0" fontId="0" fillId="0" borderId="3" xfId="0" applyFill="1" applyBorder="1" applyAlignment="1" applyProtection="1"/>
    <xf numFmtId="0" fontId="22" fillId="0" borderId="3" xfId="0" applyFont="1" applyFill="1" applyBorder="1" applyAlignment="1">
      <alignment vertical="center" wrapText="1"/>
    </xf>
    <xf numFmtId="0" fontId="1" fillId="4" borderId="3"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23" fillId="11" borderId="3" xfId="0" applyFont="1" applyFill="1" applyBorder="1" applyAlignment="1">
      <alignment horizontal="left" vertical="center" wrapText="1"/>
    </xf>
    <xf numFmtId="0" fontId="24" fillId="12" borderId="7"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5" fillId="2" borderId="0" xfId="0" applyFont="1" applyFill="1" applyBorder="1" applyAlignment="1" applyProtection="1">
      <alignment horizontal="left" vertical="center" wrapText="1"/>
    </xf>
    <xf numFmtId="0" fontId="15" fillId="2" borderId="22" xfId="0" applyFont="1" applyFill="1" applyBorder="1" applyAlignment="1" applyProtection="1">
      <alignment horizontal="left" vertical="center" wrapText="1"/>
    </xf>
    <xf numFmtId="0" fontId="15" fillId="2" borderId="0" xfId="0" applyFont="1" applyFill="1" applyBorder="1" applyAlignment="1" applyProtection="1">
      <alignment vertical="center" wrapText="1"/>
    </xf>
    <xf numFmtId="0" fontId="15" fillId="2" borderId="22" xfId="0" applyFont="1" applyFill="1" applyBorder="1" applyAlignment="1" applyProtection="1">
      <alignment vertical="center" wrapText="1"/>
    </xf>
    <xf numFmtId="0" fontId="15" fillId="2" borderId="0" xfId="0" applyFont="1" applyFill="1" applyBorder="1" applyAlignment="1" applyProtection="1">
      <alignment horizontal="left" vertical="center"/>
    </xf>
    <xf numFmtId="0" fontId="15" fillId="2" borderId="22" xfId="0" applyFont="1" applyFill="1" applyBorder="1" applyAlignment="1" applyProtection="1">
      <alignment horizontal="left" vertical="center"/>
    </xf>
    <xf numFmtId="0" fontId="13" fillId="4" borderId="3" xfId="0" applyFont="1" applyFill="1" applyBorder="1" applyAlignment="1">
      <alignment horizontal="center" vertical="center" wrapText="1"/>
    </xf>
    <xf numFmtId="0" fontId="13" fillId="4" borderId="3" xfId="0" applyFont="1" applyFill="1" applyBorder="1" applyAlignment="1" applyProtection="1">
      <alignment horizontal="center" vertical="center" wrapText="1"/>
    </xf>
    <xf numFmtId="0" fontId="20" fillId="9" borderId="3" xfId="0" applyFont="1" applyFill="1" applyBorder="1" applyAlignment="1">
      <alignment horizontal="center" vertical="center"/>
    </xf>
    <xf numFmtId="2" fontId="13" fillId="0" borderId="7" xfId="0" applyNumberFormat="1" applyFont="1" applyBorder="1" applyAlignment="1" applyProtection="1">
      <alignment horizontal="center" vertical="center" wrapText="1"/>
    </xf>
    <xf numFmtId="2" fontId="13" fillId="0" borderId="12" xfId="0" applyNumberFormat="1" applyFont="1" applyBorder="1" applyAlignment="1" applyProtection="1">
      <alignment horizontal="center" vertical="center" wrapText="1"/>
    </xf>
    <xf numFmtId="2" fontId="13" fillId="0" borderId="9" xfId="0" applyNumberFormat="1" applyFont="1" applyBorder="1" applyAlignment="1" applyProtection="1">
      <alignment horizontal="center" vertical="center" wrapText="1"/>
    </xf>
    <xf numFmtId="2" fontId="13" fillId="0" borderId="7" xfId="0" applyNumberFormat="1" applyFont="1" applyBorder="1" applyAlignment="1" applyProtection="1">
      <alignment horizontal="center" vertical="center"/>
    </xf>
    <xf numFmtId="2" fontId="13" fillId="0" borderId="12" xfId="0" applyNumberFormat="1" applyFont="1" applyBorder="1" applyAlignment="1" applyProtection="1">
      <alignment horizontal="center" vertical="center"/>
    </xf>
    <xf numFmtId="0" fontId="13" fillId="2" borderId="3" xfId="0" applyFont="1" applyFill="1" applyBorder="1" applyAlignment="1" applyProtection="1">
      <alignment horizontal="center" vertical="center" wrapText="1"/>
    </xf>
    <xf numFmtId="2" fontId="13" fillId="0" borderId="9" xfId="0" applyNumberFormat="1" applyFont="1" applyBorder="1" applyAlignment="1" applyProtection="1">
      <alignment horizontal="center" vertical="center"/>
    </xf>
    <xf numFmtId="2" fontId="13" fillId="0" borderId="7" xfId="0" applyNumberFormat="1" applyFont="1" applyFill="1" applyBorder="1" applyAlignment="1" applyProtection="1">
      <alignment horizontal="center" vertical="center" wrapText="1"/>
    </xf>
    <xf numFmtId="2" fontId="13" fillId="0" borderId="12" xfId="0" applyNumberFormat="1" applyFont="1" applyFill="1" applyBorder="1" applyAlignment="1" applyProtection="1">
      <alignment horizontal="center" vertical="center" wrapText="1"/>
    </xf>
    <xf numFmtId="2" fontId="13" fillId="0" borderId="9" xfId="0" applyNumberFormat="1" applyFont="1" applyFill="1" applyBorder="1" applyAlignment="1" applyProtection="1">
      <alignment horizontal="center" vertical="center" wrapText="1"/>
    </xf>
    <xf numFmtId="0" fontId="13" fillId="2" borderId="3" xfId="0" applyFont="1" applyFill="1" applyBorder="1" applyAlignment="1">
      <alignment horizontal="center" vertical="center" wrapText="1"/>
    </xf>
    <xf numFmtId="0" fontId="13" fillId="4" borderId="2"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wrapText="1"/>
    </xf>
    <xf numFmtId="0" fontId="13" fillId="2" borderId="6"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5"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13" fillId="2" borderId="5" xfId="0" applyFont="1" applyFill="1" applyBorder="1" applyAlignment="1" applyProtection="1">
      <alignment horizontal="center" vertical="center" wrapText="1"/>
    </xf>
    <xf numFmtId="0" fontId="0" fillId="2" borderId="3" xfId="0" applyFill="1" applyBorder="1" applyAlignment="1" applyProtection="1">
      <alignment horizontal="center"/>
      <protection locked="0"/>
    </xf>
    <xf numFmtId="0" fontId="0" fillId="2" borderId="6" xfId="0" applyFill="1" applyBorder="1" applyAlignment="1" applyProtection="1">
      <alignment horizontal="center"/>
    </xf>
    <xf numFmtId="0" fontId="0" fillId="2" borderId="3" xfId="0" applyFill="1" applyBorder="1" applyAlignment="1" applyProtection="1">
      <alignment horizontal="left" vertical="top" wrapText="1"/>
    </xf>
    <xf numFmtId="0" fontId="1" fillId="6" borderId="3" xfId="0" applyFont="1" applyFill="1" applyBorder="1" applyAlignment="1" applyProtection="1">
      <alignment horizontal="center"/>
    </xf>
    <xf numFmtId="164" fontId="1" fillId="0" borderId="3" xfId="0" applyNumberFormat="1" applyFont="1" applyFill="1" applyBorder="1" applyAlignment="1" applyProtection="1">
      <alignment horizontal="center"/>
    </xf>
    <xf numFmtId="0" fontId="0" fillId="2" borderId="3" xfId="0" applyFill="1" applyBorder="1" applyAlignment="1" applyProtection="1">
      <alignment horizontal="center" vertical="center"/>
      <protection locked="0"/>
    </xf>
    <xf numFmtId="0" fontId="1" fillId="6" borderId="8" xfId="0" applyFont="1" applyFill="1" applyBorder="1" applyAlignment="1" applyProtection="1">
      <alignment horizontal="center"/>
    </xf>
    <xf numFmtId="0" fontId="1" fillId="6" borderId="10" xfId="0" applyFont="1" applyFill="1" applyBorder="1" applyAlignment="1" applyProtection="1">
      <alignment horizontal="center"/>
    </xf>
    <xf numFmtId="0" fontId="1" fillId="6" borderId="11" xfId="0" applyFont="1" applyFill="1" applyBorder="1" applyAlignment="1" applyProtection="1">
      <alignment horizontal="center"/>
    </xf>
    <xf numFmtId="0" fontId="11" fillId="6" borderId="3" xfId="0" applyFont="1" applyFill="1" applyBorder="1" applyAlignment="1" applyProtection="1">
      <alignment horizontal="center" vertical="center"/>
    </xf>
    <xf numFmtId="0" fontId="0" fillId="0" borderId="0" xfId="0" applyBorder="1" applyAlignment="1">
      <alignment horizontal="center"/>
    </xf>
    <xf numFmtId="0" fontId="0" fillId="2" borderId="8" xfId="0" applyFill="1" applyBorder="1" applyAlignment="1" applyProtection="1">
      <alignment horizontal="left" vertical="top" wrapText="1"/>
    </xf>
    <xf numFmtId="0" fontId="0" fillId="2" borderId="11" xfId="0" applyFill="1" applyBorder="1" applyAlignment="1" applyProtection="1">
      <alignment horizontal="left" vertical="top" wrapText="1"/>
    </xf>
    <xf numFmtId="0" fontId="1" fillId="0" borderId="2" xfId="0" applyFont="1" applyBorder="1" applyAlignment="1">
      <alignment horizontal="center"/>
    </xf>
    <xf numFmtId="0" fontId="1" fillId="6" borderId="4" xfId="0" applyFont="1" applyFill="1" applyBorder="1" applyAlignment="1" applyProtection="1">
      <alignment horizontal="center"/>
    </xf>
    <xf numFmtId="0" fontId="1" fillId="6" borderId="0" xfId="0" applyFont="1" applyFill="1" applyBorder="1" applyAlignment="1" applyProtection="1">
      <alignment horizontal="center"/>
    </xf>
    <xf numFmtId="0" fontId="10" fillId="2" borderId="1"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0" fillId="2" borderId="2"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9" xfId="0" applyFill="1" applyBorder="1" applyAlignment="1" applyProtection="1">
      <alignment horizontal="center" vertical="center"/>
    </xf>
    <xf numFmtId="0" fontId="5" fillId="2" borderId="8"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5" fillId="2" borderId="11" xfId="0" applyFont="1" applyFill="1" applyBorder="1" applyAlignment="1" applyProtection="1">
      <alignment horizontal="center"/>
      <protection locked="0"/>
    </xf>
    <xf numFmtId="0" fontId="1" fillId="0" borderId="3" xfId="0" applyFont="1" applyFill="1" applyBorder="1" applyAlignment="1" applyProtection="1">
      <alignment horizontal="center"/>
    </xf>
    <xf numFmtId="0" fontId="4" fillId="2" borderId="3" xfId="0" applyFont="1" applyFill="1" applyBorder="1" applyAlignment="1" applyProtection="1">
      <alignment horizontal="center" vertical="center" wrapText="1"/>
    </xf>
    <xf numFmtId="0" fontId="6" fillId="5" borderId="17" xfId="0" applyFont="1" applyFill="1" applyBorder="1" applyAlignment="1" applyProtection="1">
      <alignment horizontal="center" vertical="center" wrapText="1"/>
    </xf>
    <xf numFmtId="0" fontId="1" fillId="8" borderId="3" xfId="0" applyFont="1" applyFill="1" applyBorder="1" applyAlignment="1" applyProtection="1">
      <alignment horizontal="center"/>
    </xf>
    <xf numFmtId="0" fontId="4" fillId="2" borderId="7"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0</xdr:row>
      <xdr:rowOff>111127</xdr:rowOff>
    </xdr:from>
    <xdr:to>
      <xdr:col>1</xdr:col>
      <xdr:colOff>1038224</xdr:colOff>
      <xdr:row>2</xdr:row>
      <xdr:rowOff>131538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111127"/>
          <a:ext cx="1006475" cy="4014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67235</xdr:colOff>
      <xdr:row>0</xdr:row>
      <xdr:rowOff>0</xdr:rowOff>
    </xdr:from>
    <xdr:to>
      <xdr:col>0</xdr:col>
      <xdr:colOff>886383</xdr:colOff>
      <xdr:row>2</xdr:row>
      <xdr:rowOff>133147</xdr:rowOff>
    </xdr:to>
    <xdr:pic>
      <xdr:nvPicPr>
        <xdr:cNvPr id="5" name="Imagen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35" y="0"/>
          <a:ext cx="819148" cy="514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J16" sqref="J16"/>
    </sheetView>
  </sheetViews>
  <sheetFormatPr baseColWidth="10" defaultRowHeight="15" x14ac:dyDescent="0.25"/>
  <cols>
    <col min="2" max="2" width="6.85546875" customWidth="1"/>
    <col min="9" max="9" width="19.140625" customWidth="1"/>
  </cols>
  <sheetData>
    <row r="1" spans="1:12" ht="15.75" thickBot="1" x14ac:dyDescent="0.3">
      <c r="A1" s="65"/>
      <c r="B1" s="65"/>
      <c r="C1" s="65"/>
      <c r="D1" s="65"/>
      <c r="E1" s="65"/>
      <c r="F1" s="65"/>
      <c r="G1" s="65"/>
      <c r="H1" s="65"/>
      <c r="I1" s="65"/>
      <c r="J1" s="65"/>
      <c r="K1" s="65"/>
      <c r="L1" s="58"/>
    </row>
    <row r="2" spans="1:12" ht="15.75" thickTop="1" x14ac:dyDescent="0.25">
      <c r="A2" s="65"/>
      <c r="B2" s="66"/>
      <c r="C2" s="67"/>
      <c r="D2" s="67"/>
      <c r="E2" s="67"/>
      <c r="F2" s="67"/>
      <c r="G2" s="67"/>
      <c r="H2" s="67"/>
      <c r="I2" s="68"/>
      <c r="J2" s="65"/>
      <c r="K2" s="65"/>
      <c r="L2" s="58"/>
    </row>
    <row r="3" spans="1:12" ht="18" x14ac:dyDescent="0.25">
      <c r="A3" s="65"/>
      <c r="B3" s="69"/>
      <c r="C3" s="70"/>
      <c r="D3" s="70"/>
      <c r="E3" s="71" t="s">
        <v>67</v>
      </c>
      <c r="F3" s="70"/>
      <c r="G3" s="70"/>
      <c r="H3" s="70"/>
      <c r="I3" s="72"/>
      <c r="J3" s="73"/>
      <c r="K3" s="65"/>
      <c r="L3" s="58"/>
    </row>
    <row r="4" spans="1:12" x14ac:dyDescent="0.25">
      <c r="A4" s="65"/>
      <c r="B4" s="69"/>
      <c r="C4" s="70"/>
      <c r="D4" s="70"/>
      <c r="E4" s="70"/>
      <c r="F4" s="70"/>
      <c r="G4" s="70"/>
      <c r="H4" s="70"/>
      <c r="I4" s="72"/>
      <c r="J4" s="73"/>
      <c r="K4" s="65"/>
      <c r="L4" s="58"/>
    </row>
    <row r="5" spans="1:12" x14ac:dyDescent="0.25">
      <c r="A5" s="65"/>
      <c r="B5" s="69"/>
      <c r="C5" s="134" t="s">
        <v>68</v>
      </c>
      <c r="D5" s="134"/>
      <c r="E5" s="134"/>
      <c r="F5" s="134"/>
      <c r="G5" s="134"/>
      <c r="H5" s="134"/>
      <c r="I5" s="135"/>
      <c r="J5" s="73"/>
      <c r="K5" s="65"/>
      <c r="L5" s="58"/>
    </row>
    <row r="6" spans="1:12" ht="99.75" customHeight="1" x14ac:dyDescent="0.25">
      <c r="A6" s="65"/>
      <c r="B6" s="69"/>
      <c r="C6" s="132" t="s">
        <v>145</v>
      </c>
      <c r="D6" s="132"/>
      <c r="E6" s="132"/>
      <c r="F6" s="132"/>
      <c r="G6" s="132"/>
      <c r="H6" s="132"/>
      <c r="I6" s="133"/>
      <c r="J6" s="73"/>
      <c r="K6" s="65"/>
      <c r="L6" s="58"/>
    </row>
    <row r="7" spans="1:12" ht="15" customHeight="1" x14ac:dyDescent="0.25">
      <c r="A7" s="65"/>
      <c r="B7" s="69"/>
      <c r="C7" s="130" t="s">
        <v>204</v>
      </c>
      <c r="D7" s="130"/>
      <c r="E7" s="130"/>
      <c r="F7" s="130"/>
      <c r="G7" s="130"/>
      <c r="H7" s="130"/>
      <c r="I7" s="131"/>
      <c r="J7" s="74"/>
      <c r="K7" s="65"/>
      <c r="L7" s="58"/>
    </row>
    <row r="8" spans="1:12" x14ac:dyDescent="0.25">
      <c r="A8" s="65"/>
      <c r="B8" s="69"/>
      <c r="C8" s="130"/>
      <c r="D8" s="130"/>
      <c r="E8" s="130"/>
      <c r="F8" s="130"/>
      <c r="G8" s="130"/>
      <c r="H8" s="130"/>
      <c r="I8" s="131"/>
      <c r="J8" s="74"/>
      <c r="K8" s="65"/>
      <c r="L8" s="58"/>
    </row>
    <row r="9" spans="1:12" x14ac:dyDescent="0.25">
      <c r="A9" s="65"/>
      <c r="B9" s="69"/>
      <c r="C9" s="130"/>
      <c r="D9" s="130"/>
      <c r="E9" s="130"/>
      <c r="F9" s="130"/>
      <c r="G9" s="130"/>
      <c r="H9" s="130"/>
      <c r="I9" s="131"/>
      <c r="J9" s="74"/>
      <c r="K9" s="65"/>
      <c r="L9" s="58"/>
    </row>
    <row r="10" spans="1:12" ht="26.25" customHeight="1" x14ac:dyDescent="0.25">
      <c r="A10" s="65"/>
      <c r="B10" s="69"/>
      <c r="C10" s="130"/>
      <c r="D10" s="130"/>
      <c r="E10" s="130"/>
      <c r="F10" s="130"/>
      <c r="G10" s="130"/>
      <c r="H10" s="130"/>
      <c r="I10" s="131"/>
      <c r="J10" s="74"/>
      <c r="K10" s="65"/>
      <c r="L10" s="58"/>
    </row>
    <row r="11" spans="1:12" x14ac:dyDescent="0.25">
      <c r="A11" s="65"/>
      <c r="B11" s="69"/>
      <c r="C11" s="130" t="s">
        <v>71</v>
      </c>
      <c r="D11" s="130"/>
      <c r="E11" s="130"/>
      <c r="F11" s="130"/>
      <c r="G11" s="130"/>
      <c r="H11" s="130"/>
      <c r="I11" s="131"/>
      <c r="J11" s="65"/>
      <c r="K11" s="65"/>
      <c r="L11" s="58"/>
    </row>
    <row r="12" spans="1:12" x14ac:dyDescent="0.25">
      <c r="A12" s="65"/>
      <c r="B12" s="69"/>
      <c r="C12" s="130"/>
      <c r="D12" s="130"/>
      <c r="E12" s="130"/>
      <c r="F12" s="130"/>
      <c r="G12" s="130"/>
      <c r="H12" s="130"/>
      <c r="I12" s="131"/>
      <c r="J12" s="65"/>
      <c r="K12" s="65"/>
      <c r="L12" s="58"/>
    </row>
    <row r="13" spans="1:12" ht="41.25" customHeight="1" x14ac:dyDescent="0.25">
      <c r="A13" s="65"/>
      <c r="B13" s="69"/>
      <c r="C13" s="130"/>
      <c r="D13" s="130"/>
      <c r="E13" s="130"/>
      <c r="F13" s="130"/>
      <c r="G13" s="130"/>
      <c r="H13" s="130"/>
      <c r="I13" s="131"/>
      <c r="J13" s="65"/>
      <c r="K13" s="65"/>
      <c r="L13" s="58"/>
    </row>
    <row r="14" spans="1:12" ht="41.25" customHeight="1" x14ac:dyDescent="0.25">
      <c r="A14" s="65"/>
      <c r="B14" s="69"/>
      <c r="C14" s="130" t="s">
        <v>146</v>
      </c>
      <c r="D14" s="130"/>
      <c r="E14" s="130"/>
      <c r="F14" s="130"/>
      <c r="G14" s="130"/>
      <c r="H14" s="130"/>
      <c r="I14" s="131"/>
      <c r="J14" s="65"/>
      <c r="K14" s="65"/>
      <c r="L14" s="58"/>
    </row>
    <row r="15" spans="1:12" ht="51" customHeight="1" x14ac:dyDescent="0.25">
      <c r="A15" s="65"/>
      <c r="B15" s="69"/>
      <c r="C15" s="130" t="s">
        <v>72</v>
      </c>
      <c r="D15" s="130"/>
      <c r="E15" s="130"/>
      <c r="F15" s="130"/>
      <c r="G15" s="130"/>
      <c r="H15" s="130"/>
      <c r="I15" s="131"/>
      <c r="J15" s="65"/>
      <c r="K15" s="65"/>
      <c r="L15" s="58"/>
    </row>
    <row r="16" spans="1:12" ht="60.75" customHeight="1" x14ac:dyDescent="0.25">
      <c r="A16" s="65"/>
      <c r="B16" s="69"/>
      <c r="C16" s="130" t="s">
        <v>69</v>
      </c>
      <c r="D16" s="130"/>
      <c r="E16" s="130"/>
      <c r="F16" s="130"/>
      <c r="G16" s="130"/>
      <c r="H16" s="130"/>
      <c r="I16" s="131"/>
      <c r="J16" s="65"/>
      <c r="K16" s="65"/>
      <c r="L16" s="58"/>
    </row>
    <row r="17" spans="1:12" ht="36.75" customHeight="1" x14ac:dyDescent="0.25">
      <c r="A17" s="65"/>
      <c r="B17" s="69"/>
      <c r="C17" s="130" t="s">
        <v>139</v>
      </c>
      <c r="D17" s="130"/>
      <c r="E17" s="130"/>
      <c r="F17" s="130"/>
      <c r="G17" s="130"/>
      <c r="H17" s="130"/>
      <c r="I17" s="131"/>
      <c r="J17" s="65"/>
      <c r="K17" s="65"/>
      <c r="L17" s="58"/>
    </row>
    <row r="18" spans="1:12" x14ac:dyDescent="0.25">
      <c r="A18" s="65"/>
      <c r="B18" s="69"/>
      <c r="C18" s="75"/>
      <c r="D18" s="75"/>
      <c r="E18" s="75"/>
      <c r="F18" s="75"/>
      <c r="G18" s="75"/>
      <c r="H18" s="70" t="s">
        <v>70</v>
      </c>
      <c r="I18" s="76"/>
      <c r="J18" s="65"/>
      <c r="K18" s="65"/>
      <c r="L18" s="58"/>
    </row>
    <row r="19" spans="1:12" ht="15.75" thickBot="1" x14ac:dyDescent="0.3">
      <c r="A19" s="65"/>
      <c r="B19" s="77"/>
      <c r="C19" s="78"/>
      <c r="D19" s="78"/>
      <c r="E19" s="78"/>
      <c r="F19" s="78"/>
      <c r="G19" s="78"/>
      <c r="H19" s="78"/>
      <c r="I19" s="79"/>
      <c r="J19" s="65"/>
      <c r="K19" s="65"/>
      <c r="L19" s="58"/>
    </row>
    <row r="20" spans="1:12" ht="15.75" thickTop="1" x14ac:dyDescent="0.25">
      <c r="A20" s="65"/>
      <c r="B20" s="65"/>
      <c r="C20" s="65"/>
      <c r="D20" s="65"/>
      <c r="E20" s="65"/>
      <c r="F20" s="65"/>
      <c r="G20" s="65"/>
      <c r="H20" s="65"/>
      <c r="I20" s="65"/>
      <c r="J20" s="65"/>
      <c r="K20" s="65"/>
      <c r="L20" s="58"/>
    </row>
    <row r="21" spans="1:12" x14ac:dyDescent="0.25">
      <c r="A21" s="58"/>
      <c r="B21" s="58"/>
      <c r="C21" s="58"/>
      <c r="D21" s="58"/>
      <c r="E21" s="58"/>
      <c r="F21" s="58"/>
      <c r="G21" s="58"/>
      <c r="H21" s="58"/>
      <c r="I21" s="58"/>
      <c r="J21" s="58"/>
      <c r="K21" s="58"/>
      <c r="L21" s="58"/>
    </row>
    <row r="22" spans="1:12" x14ac:dyDescent="0.25">
      <c r="A22" s="58"/>
      <c r="B22" s="58"/>
      <c r="C22" s="58"/>
      <c r="D22" s="58"/>
      <c r="E22" s="58"/>
      <c r="F22" s="58"/>
      <c r="G22" s="58"/>
      <c r="H22" s="58"/>
      <c r="I22" s="58"/>
      <c r="J22" s="58"/>
      <c r="K22" s="58"/>
      <c r="L22" s="58"/>
    </row>
    <row r="23" spans="1:12" x14ac:dyDescent="0.25">
      <c r="A23" s="58"/>
      <c r="B23" s="58"/>
      <c r="C23" s="58"/>
      <c r="D23" s="58"/>
      <c r="E23" s="58"/>
      <c r="F23" s="58"/>
      <c r="G23" s="58"/>
      <c r="H23" s="58"/>
      <c r="I23" s="58"/>
      <c r="J23" s="58"/>
      <c r="K23" s="58"/>
      <c r="L23" s="58"/>
    </row>
  </sheetData>
  <sheetProtection algorithmName="SHA-512" hashValue="e1tl90i9120QAp76ZAGLb8vrdy2DQLA3TghTLY+0AWY0k28Tb1QvLFP6Z5swtQpyo56Ki0tkm51l8zT0W/QR0g==" saltValue="qxju1n3UMC4f3RxidJKizg==" spinCount="100000" sheet="1" objects="1" scenarios="1"/>
  <mergeCells count="8">
    <mergeCell ref="C16:I16"/>
    <mergeCell ref="C17:I17"/>
    <mergeCell ref="C6:I6"/>
    <mergeCell ref="C5:I5"/>
    <mergeCell ref="C7:I10"/>
    <mergeCell ref="C11:I13"/>
    <mergeCell ref="C14:I14"/>
    <mergeCell ref="C15:I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0" zoomScale="70" zoomScaleNormal="70" workbookViewId="0">
      <selection activeCell="C10" sqref="C10"/>
    </sheetView>
  </sheetViews>
  <sheetFormatPr baseColWidth="10" defaultRowHeight="15" x14ac:dyDescent="0.25"/>
  <cols>
    <col min="1" max="2" width="16.7109375" customWidth="1"/>
    <col min="3" max="5" width="40.42578125" customWidth="1"/>
    <col min="6" max="6" width="15" customWidth="1"/>
    <col min="7" max="7" width="19.7109375" customWidth="1"/>
    <col min="8" max="8" width="8.140625" customWidth="1"/>
  </cols>
  <sheetData>
    <row r="1" spans="1:11" x14ac:dyDescent="0.25">
      <c r="B1" s="1"/>
      <c r="C1" s="20"/>
      <c r="D1" s="23" t="s">
        <v>64</v>
      </c>
      <c r="E1" s="23"/>
      <c r="F1" s="24"/>
      <c r="G1" s="2" t="s">
        <v>0</v>
      </c>
    </row>
    <row r="2" spans="1:11" x14ac:dyDescent="0.25">
      <c r="B2" s="3"/>
      <c r="C2" s="25"/>
      <c r="D2" s="59" t="s">
        <v>65</v>
      </c>
      <c r="E2" s="21"/>
      <c r="F2" s="26"/>
      <c r="G2" s="2" t="s">
        <v>1</v>
      </c>
    </row>
    <row r="3" spans="1:11" x14ac:dyDescent="0.25">
      <c r="B3" s="4"/>
      <c r="C3" s="22"/>
      <c r="D3" s="60" t="s">
        <v>193</v>
      </c>
      <c r="E3" s="27"/>
      <c r="F3" s="28"/>
      <c r="G3" s="2" t="s">
        <v>2</v>
      </c>
    </row>
    <row r="5" spans="1:11" ht="25.5" customHeight="1" x14ac:dyDescent="0.25">
      <c r="A5" s="136" t="s">
        <v>3</v>
      </c>
      <c r="B5" s="136"/>
      <c r="C5" s="85" t="s">
        <v>4</v>
      </c>
      <c r="D5" s="85" t="s">
        <v>5</v>
      </c>
      <c r="E5" s="85" t="s">
        <v>6</v>
      </c>
      <c r="F5" s="86" t="s">
        <v>7</v>
      </c>
      <c r="G5" s="87" t="s">
        <v>138</v>
      </c>
      <c r="H5" s="10"/>
    </row>
    <row r="6" spans="1:11" ht="38.25" x14ac:dyDescent="0.25">
      <c r="A6" s="149" t="s">
        <v>147</v>
      </c>
      <c r="B6" s="149"/>
      <c r="C6" s="88" t="s">
        <v>75</v>
      </c>
      <c r="D6" s="88" t="s">
        <v>76</v>
      </c>
      <c r="E6" s="88" t="s">
        <v>137</v>
      </c>
      <c r="F6" s="89" t="s">
        <v>4</v>
      </c>
      <c r="G6" s="139">
        <f>('Control de cambios'!E2*0.017)+('Control de cambios'!E3*0.017)+('Control de cambios'!E4*0.016)</f>
        <v>5</v>
      </c>
      <c r="H6" s="11"/>
      <c r="I6" s="83"/>
      <c r="K6" s="9"/>
    </row>
    <row r="7" spans="1:11" ht="38.25" x14ac:dyDescent="0.25">
      <c r="A7" s="149"/>
      <c r="B7" s="149"/>
      <c r="C7" s="88" t="s">
        <v>150</v>
      </c>
      <c r="D7" s="88" t="s">
        <v>151</v>
      </c>
      <c r="E7" s="88" t="s">
        <v>152</v>
      </c>
      <c r="F7" s="89" t="s">
        <v>4</v>
      </c>
      <c r="G7" s="140"/>
      <c r="H7" s="11"/>
    </row>
    <row r="8" spans="1:11" ht="38.25" x14ac:dyDescent="0.25">
      <c r="A8" s="149"/>
      <c r="B8" s="149"/>
      <c r="C8" s="90" t="s">
        <v>60</v>
      </c>
      <c r="D8" s="88" t="s">
        <v>148</v>
      </c>
      <c r="E8" s="88" t="s">
        <v>149</v>
      </c>
      <c r="F8" s="89" t="s">
        <v>4</v>
      </c>
      <c r="G8" s="141"/>
      <c r="H8" s="11"/>
    </row>
    <row r="9" spans="1:11" ht="33" customHeight="1" x14ac:dyDescent="0.25">
      <c r="A9" s="137" t="s">
        <v>3</v>
      </c>
      <c r="B9" s="137"/>
      <c r="C9" s="85" t="s">
        <v>4</v>
      </c>
      <c r="D9" s="85" t="s">
        <v>5</v>
      </c>
      <c r="E9" s="85" t="s">
        <v>6</v>
      </c>
      <c r="F9" s="86" t="s">
        <v>7</v>
      </c>
      <c r="G9" s="87" t="s">
        <v>63</v>
      </c>
      <c r="H9" s="11"/>
      <c r="I9" s="83"/>
    </row>
    <row r="10" spans="1:11" ht="25.5" x14ac:dyDescent="0.25">
      <c r="A10" s="149" t="s">
        <v>153</v>
      </c>
      <c r="B10" s="149"/>
      <c r="C10" s="88" t="s">
        <v>154</v>
      </c>
      <c r="D10" s="88" t="s">
        <v>155</v>
      </c>
      <c r="E10" s="88" t="s">
        <v>156</v>
      </c>
      <c r="F10" s="89" t="s">
        <v>4</v>
      </c>
      <c r="G10" s="139">
        <f>('Control de cambios'!E5*0.05)+('Control de cambios'!E6*0.05)+('Control de cambios'!E7*0.05)</f>
        <v>15</v>
      </c>
      <c r="H10" s="11"/>
    </row>
    <row r="11" spans="1:11" ht="51" x14ac:dyDescent="0.25">
      <c r="A11" s="149"/>
      <c r="B11" s="149"/>
      <c r="C11" s="88" t="s">
        <v>157</v>
      </c>
      <c r="D11" s="88" t="s">
        <v>158</v>
      </c>
      <c r="E11" s="88" t="s">
        <v>159</v>
      </c>
      <c r="F11" s="89" t="s">
        <v>4</v>
      </c>
      <c r="G11" s="140"/>
      <c r="H11" s="11"/>
    </row>
    <row r="12" spans="1:11" ht="38.25" x14ac:dyDescent="0.25">
      <c r="A12" s="149"/>
      <c r="B12" s="149"/>
      <c r="C12" s="88" t="s">
        <v>160</v>
      </c>
      <c r="D12" s="88" t="s">
        <v>161</v>
      </c>
      <c r="E12" s="88" t="s">
        <v>162</v>
      </c>
      <c r="F12" s="89" t="s">
        <v>4</v>
      </c>
      <c r="G12" s="141"/>
      <c r="H12" s="11"/>
    </row>
    <row r="13" spans="1:11" x14ac:dyDescent="0.25">
      <c r="A13" s="137" t="s">
        <v>3</v>
      </c>
      <c r="B13" s="137"/>
      <c r="C13" s="91" t="s">
        <v>4</v>
      </c>
      <c r="D13" s="91" t="s">
        <v>5</v>
      </c>
      <c r="E13" s="91" t="s">
        <v>6</v>
      </c>
      <c r="F13" s="86" t="s">
        <v>7</v>
      </c>
      <c r="G13" s="87" t="s">
        <v>63</v>
      </c>
      <c r="H13" s="10"/>
    </row>
    <row r="14" spans="1:11" ht="76.5" x14ac:dyDescent="0.25">
      <c r="A14" s="144" t="s">
        <v>168</v>
      </c>
      <c r="B14" s="144"/>
      <c r="C14" s="92" t="s">
        <v>163</v>
      </c>
      <c r="D14" s="92" t="s">
        <v>164</v>
      </c>
      <c r="E14" s="92" t="s">
        <v>165</v>
      </c>
      <c r="F14" s="89" t="s">
        <v>4</v>
      </c>
      <c r="G14" s="139">
        <f>('Control de cambios'!E8*0.03)+('Control de cambios'!E9*0.03)+('Control de cambios'!E10*0.03)+('Control de cambios'!E11*0.03)+('Control de cambios'!E12*0.03)</f>
        <v>15</v>
      </c>
      <c r="H14" s="12"/>
    </row>
    <row r="15" spans="1:11" ht="63.75" x14ac:dyDescent="0.25">
      <c r="A15" s="144"/>
      <c r="B15" s="144"/>
      <c r="C15" s="93" t="s">
        <v>77</v>
      </c>
      <c r="D15" s="93" t="s">
        <v>78</v>
      </c>
      <c r="E15" s="93" t="s">
        <v>79</v>
      </c>
      <c r="F15" s="89" t="s">
        <v>4</v>
      </c>
      <c r="G15" s="140"/>
      <c r="H15" s="12"/>
    </row>
    <row r="16" spans="1:11" ht="38.25" x14ac:dyDescent="0.25">
      <c r="A16" s="144"/>
      <c r="B16" s="144"/>
      <c r="C16" s="93" t="s">
        <v>61</v>
      </c>
      <c r="D16" s="93" t="s">
        <v>62</v>
      </c>
      <c r="E16" s="93" t="s">
        <v>66</v>
      </c>
      <c r="F16" s="89" t="s">
        <v>4</v>
      </c>
      <c r="G16" s="140"/>
      <c r="H16" s="12"/>
    </row>
    <row r="17" spans="1:8" ht="51" x14ac:dyDescent="0.25">
      <c r="A17" s="144"/>
      <c r="B17" s="144"/>
      <c r="C17" s="92" t="s">
        <v>80</v>
      </c>
      <c r="D17" s="92" t="s">
        <v>81</v>
      </c>
      <c r="E17" s="92" t="s">
        <v>82</v>
      </c>
      <c r="F17" s="89" t="s">
        <v>4</v>
      </c>
      <c r="G17" s="140"/>
      <c r="H17" s="12"/>
    </row>
    <row r="18" spans="1:8" ht="38.25" x14ac:dyDescent="0.25">
      <c r="A18" s="144"/>
      <c r="B18" s="144"/>
      <c r="C18" s="92" t="s">
        <v>83</v>
      </c>
      <c r="D18" s="92" t="s">
        <v>84</v>
      </c>
      <c r="E18" s="92" t="s">
        <v>85</v>
      </c>
      <c r="F18" s="89" t="s">
        <v>4</v>
      </c>
      <c r="G18" s="141"/>
      <c r="H18" s="12"/>
    </row>
    <row r="19" spans="1:8" ht="30.75" customHeight="1" x14ac:dyDescent="0.25">
      <c r="A19" s="137" t="s">
        <v>3</v>
      </c>
      <c r="B19" s="137"/>
      <c r="C19" s="91" t="s">
        <v>4</v>
      </c>
      <c r="D19" s="91" t="s">
        <v>5</v>
      </c>
      <c r="E19" s="91" t="s">
        <v>6</v>
      </c>
      <c r="F19" s="86" t="s">
        <v>7</v>
      </c>
      <c r="G19" s="87" t="s">
        <v>203</v>
      </c>
      <c r="H19" s="12"/>
    </row>
    <row r="20" spans="1:8" ht="25.5" x14ac:dyDescent="0.25">
      <c r="A20" s="144" t="s">
        <v>167</v>
      </c>
      <c r="B20" s="144"/>
      <c r="C20" s="94" t="s">
        <v>86</v>
      </c>
      <c r="D20" s="94" t="s">
        <v>87</v>
      </c>
      <c r="E20" s="94" t="s">
        <v>88</v>
      </c>
      <c r="F20" s="89" t="s">
        <v>4</v>
      </c>
      <c r="G20" s="142">
        <f>('Control de cambios'!E13*0.03)+('Control de cambios'!E14*0.03)+('Control de cambios'!E15*0.04)</f>
        <v>10</v>
      </c>
      <c r="H20" s="12"/>
    </row>
    <row r="21" spans="1:8" ht="38.25" x14ac:dyDescent="0.25">
      <c r="A21" s="144"/>
      <c r="B21" s="144"/>
      <c r="C21" s="88" t="s">
        <v>89</v>
      </c>
      <c r="D21" s="88" t="s">
        <v>166</v>
      </c>
      <c r="E21" s="88" t="s">
        <v>90</v>
      </c>
      <c r="F21" s="89" t="s">
        <v>4</v>
      </c>
      <c r="G21" s="143"/>
      <c r="H21" s="12"/>
    </row>
    <row r="22" spans="1:8" ht="38.25" x14ac:dyDescent="0.25">
      <c r="A22" s="144"/>
      <c r="B22" s="144"/>
      <c r="C22" s="88" t="s">
        <v>91</v>
      </c>
      <c r="D22" s="94" t="s">
        <v>92</v>
      </c>
      <c r="E22" s="94" t="s">
        <v>93</v>
      </c>
      <c r="F22" s="89" t="s">
        <v>4</v>
      </c>
      <c r="G22" s="143"/>
      <c r="H22" s="12"/>
    </row>
    <row r="23" spans="1:8" ht="28.5" customHeight="1" x14ac:dyDescent="0.25">
      <c r="A23" s="137" t="s">
        <v>3</v>
      </c>
      <c r="B23" s="137"/>
      <c r="C23" s="91" t="s">
        <v>4</v>
      </c>
      <c r="D23" s="91" t="s">
        <v>5</v>
      </c>
      <c r="E23" s="91" t="s">
        <v>6</v>
      </c>
      <c r="F23" s="86" t="s">
        <v>7</v>
      </c>
      <c r="G23" s="87" t="s">
        <v>203</v>
      </c>
      <c r="H23" s="12"/>
    </row>
    <row r="24" spans="1:8" ht="38.25" x14ac:dyDescent="0.25">
      <c r="A24" s="144" t="s">
        <v>169</v>
      </c>
      <c r="B24" s="144"/>
      <c r="C24" s="101" t="s">
        <v>210</v>
      </c>
      <c r="D24" s="101" t="s">
        <v>211</v>
      </c>
      <c r="E24" s="101" t="s">
        <v>212</v>
      </c>
      <c r="F24" s="89" t="s">
        <v>4</v>
      </c>
      <c r="G24" s="139">
        <f>('Control de cambios'!E16*0.03)+('Control de cambios'!E17*0.03)+('Control de cambios'!E18*0.04)</f>
        <v>10</v>
      </c>
      <c r="H24" s="12"/>
    </row>
    <row r="25" spans="1:8" ht="38.25" x14ac:dyDescent="0.25">
      <c r="A25" s="144"/>
      <c r="B25" s="144"/>
      <c r="C25" s="101" t="s">
        <v>213</v>
      </c>
      <c r="D25" s="101" t="s">
        <v>214</v>
      </c>
      <c r="E25" s="101" t="s">
        <v>215</v>
      </c>
      <c r="F25" s="89" t="s">
        <v>4</v>
      </c>
      <c r="G25" s="140"/>
      <c r="H25" s="12"/>
    </row>
    <row r="26" spans="1:8" ht="25.5" x14ac:dyDescent="0.25">
      <c r="A26" s="144"/>
      <c r="B26" s="144"/>
      <c r="C26" s="101" t="s">
        <v>216</v>
      </c>
      <c r="D26" s="101" t="s">
        <v>217</v>
      </c>
      <c r="E26" s="101" t="s">
        <v>218</v>
      </c>
      <c r="F26" s="89" t="s">
        <v>4</v>
      </c>
      <c r="G26" s="141"/>
      <c r="H26" s="12"/>
    </row>
    <row r="27" spans="1:8" ht="35.25" customHeight="1" x14ac:dyDescent="0.25">
      <c r="A27" s="150" t="s">
        <v>3</v>
      </c>
      <c r="B27" s="151"/>
      <c r="C27" s="91" t="s">
        <v>4</v>
      </c>
      <c r="D27" s="91" t="s">
        <v>5</v>
      </c>
      <c r="E27" s="91" t="s">
        <v>6</v>
      </c>
      <c r="F27" s="86" t="s">
        <v>7</v>
      </c>
      <c r="G27" s="87" t="s">
        <v>203</v>
      </c>
      <c r="H27" s="12"/>
    </row>
    <row r="28" spans="1:8" ht="25.5" x14ac:dyDescent="0.25">
      <c r="A28" s="152" t="s">
        <v>170</v>
      </c>
      <c r="B28" s="153"/>
      <c r="C28" s="88" t="s">
        <v>94</v>
      </c>
      <c r="D28" s="88" t="s">
        <v>95</v>
      </c>
      <c r="E28" s="88" t="s">
        <v>96</v>
      </c>
      <c r="F28" s="89" t="s">
        <v>4</v>
      </c>
      <c r="G28" s="139">
        <f>('Control de cambios'!E19*0.03)+('Control de cambios'!E20*0.03)+('Control de cambios'!E21*0.04)</f>
        <v>8.5</v>
      </c>
      <c r="H28" s="12"/>
    </row>
    <row r="29" spans="1:8" ht="38.25" x14ac:dyDescent="0.25">
      <c r="A29" s="152"/>
      <c r="B29" s="153"/>
      <c r="C29" s="88" t="s">
        <v>97</v>
      </c>
      <c r="D29" s="88" t="s">
        <v>98</v>
      </c>
      <c r="E29" s="88" t="s">
        <v>99</v>
      </c>
      <c r="F29" s="89" t="s">
        <v>8</v>
      </c>
      <c r="G29" s="140"/>
      <c r="H29" s="12"/>
    </row>
    <row r="30" spans="1:8" ht="76.5" x14ac:dyDescent="0.25">
      <c r="A30" s="154"/>
      <c r="B30" s="155"/>
      <c r="C30" s="88" t="s">
        <v>100</v>
      </c>
      <c r="D30" s="88" t="s">
        <v>101</v>
      </c>
      <c r="E30" s="88" t="s">
        <v>102</v>
      </c>
      <c r="F30" s="89" t="s">
        <v>4</v>
      </c>
      <c r="G30" s="141"/>
      <c r="H30" s="12"/>
    </row>
    <row r="31" spans="1:8" ht="29.25" customHeight="1" x14ac:dyDescent="0.25">
      <c r="A31" s="137" t="s">
        <v>3</v>
      </c>
      <c r="B31" s="137"/>
      <c r="C31" s="91" t="s">
        <v>4</v>
      </c>
      <c r="D31" s="91" t="s">
        <v>5</v>
      </c>
      <c r="E31" s="91" t="s">
        <v>6</v>
      </c>
      <c r="F31" s="86" t="s">
        <v>7</v>
      </c>
      <c r="G31" s="87" t="s">
        <v>63</v>
      </c>
      <c r="H31" s="12"/>
    </row>
    <row r="32" spans="1:8" ht="25.5" x14ac:dyDescent="0.25">
      <c r="A32" s="144" t="s">
        <v>171</v>
      </c>
      <c r="B32" s="144"/>
      <c r="C32" s="95" t="s">
        <v>103</v>
      </c>
      <c r="D32" s="95" t="s">
        <v>104</v>
      </c>
      <c r="E32" s="95" t="s">
        <v>105</v>
      </c>
      <c r="F32" s="89" t="s">
        <v>4</v>
      </c>
      <c r="G32" s="139">
        <f>('Control de cambios'!E22*0.025)+('Control de cambios'!E23*0.025)+('Control de cambios'!E24*0.025)+('Control de cambios'!E25*0.025)+('Control de cambios'!E26*0.025)+('Control de cambios'!E27*0.025)</f>
        <v>13.75</v>
      </c>
      <c r="H32" s="12"/>
    </row>
    <row r="33" spans="1:8" ht="38.25" x14ac:dyDescent="0.25">
      <c r="A33" s="144"/>
      <c r="B33" s="144"/>
      <c r="C33" s="95" t="s">
        <v>106</v>
      </c>
      <c r="D33" s="95" t="s">
        <v>107</v>
      </c>
      <c r="E33" s="95" t="s">
        <v>108</v>
      </c>
      <c r="F33" s="89" t="s">
        <v>4</v>
      </c>
      <c r="G33" s="140"/>
      <c r="H33" s="12"/>
    </row>
    <row r="34" spans="1:8" ht="38.25" x14ac:dyDescent="0.25">
      <c r="A34" s="144"/>
      <c r="B34" s="144"/>
      <c r="C34" s="95" t="s">
        <v>109</v>
      </c>
      <c r="D34" s="95" t="s">
        <v>110</v>
      </c>
      <c r="E34" s="95" t="s">
        <v>111</v>
      </c>
      <c r="F34" s="89" t="s">
        <v>4</v>
      </c>
      <c r="G34" s="140"/>
      <c r="H34" s="12"/>
    </row>
    <row r="35" spans="1:8" ht="25.5" x14ac:dyDescent="0.25">
      <c r="A35" s="144"/>
      <c r="B35" s="144"/>
      <c r="C35" s="95" t="s">
        <v>112</v>
      </c>
      <c r="D35" s="95" t="s">
        <v>113</v>
      </c>
      <c r="E35" s="95" t="s">
        <v>114</v>
      </c>
      <c r="F35" s="89" t="s">
        <v>4</v>
      </c>
      <c r="G35" s="140"/>
      <c r="H35" s="12"/>
    </row>
    <row r="36" spans="1:8" ht="25.5" x14ac:dyDescent="0.25">
      <c r="A36" s="144"/>
      <c r="B36" s="144"/>
      <c r="C36" s="95" t="s">
        <v>115</v>
      </c>
      <c r="D36" s="95" t="s">
        <v>116</v>
      </c>
      <c r="E36" s="95" t="s">
        <v>117</v>
      </c>
      <c r="F36" s="89" t="s">
        <v>8</v>
      </c>
      <c r="G36" s="140"/>
      <c r="H36" s="12"/>
    </row>
    <row r="37" spans="1:8" ht="38.25" x14ac:dyDescent="0.25">
      <c r="A37" s="144"/>
      <c r="B37" s="144"/>
      <c r="C37" s="95" t="s">
        <v>172</v>
      </c>
      <c r="D37" s="95" t="s">
        <v>173</v>
      </c>
      <c r="E37" s="95" t="s">
        <v>174</v>
      </c>
      <c r="F37" s="89" t="s">
        <v>4</v>
      </c>
      <c r="G37" s="141"/>
      <c r="H37" s="13"/>
    </row>
    <row r="38" spans="1:8" ht="29.25" customHeight="1" x14ac:dyDescent="0.25">
      <c r="A38" s="137" t="s">
        <v>3</v>
      </c>
      <c r="B38" s="137"/>
      <c r="C38" s="87" t="s">
        <v>4</v>
      </c>
      <c r="D38" s="87" t="s">
        <v>5</v>
      </c>
      <c r="E38" s="87" t="s">
        <v>6</v>
      </c>
      <c r="F38" s="86" t="s">
        <v>7</v>
      </c>
      <c r="G38" s="87" t="s">
        <v>138</v>
      </c>
      <c r="H38" s="13"/>
    </row>
    <row r="39" spans="1:8" ht="38.25" x14ac:dyDescent="0.25">
      <c r="A39" s="144" t="s">
        <v>175</v>
      </c>
      <c r="B39" s="144"/>
      <c r="C39" s="96" t="s">
        <v>176</v>
      </c>
      <c r="D39" s="96" t="s">
        <v>177</v>
      </c>
      <c r="E39" s="96" t="s">
        <v>178</v>
      </c>
      <c r="F39" s="89" t="s">
        <v>4</v>
      </c>
      <c r="G39" s="97">
        <f>('Control de cambios'!E28*0.05)</f>
        <v>5</v>
      </c>
      <c r="H39" s="13"/>
    </row>
    <row r="40" spans="1:8" ht="26.25" customHeight="1" x14ac:dyDescent="0.25">
      <c r="A40" s="137" t="s">
        <v>3</v>
      </c>
      <c r="B40" s="137"/>
      <c r="C40" s="87" t="s">
        <v>4</v>
      </c>
      <c r="D40" s="87" t="s">
        <v>5</v>
      </c>
      <c r="E40" s="87" t="s">
        <v>6</v>
      </c>
      <c r="F40" s="86" t="s">
        <v>7</v>
      </c>
      <c r="G40" s="87" t="s">
        <v>138</v>
      </c>
      <c r="H40" s="13"/>
    </row>
    <row r="41" spans="1:8" ht="63.75" x14ac:dyDescent="0.25">
      <c r="A41" s="144" t="s">
        <v>192</v>
      </c>
      <c r="B41" s="144"/>
      <c r="C41" s="96" t="s">
        <v>179</v>
      </c>
      <c r="D41" s="96" t="s">
        <v>180</v>
      </c>
      <c r="E41" s="96" t="s">
        <v>181</v>
      </c>
      <c r="F41" s="89" t="s">
        <v>8</v>
      </c>
      <c r="G41" s="97">
        <f>('Control de cambios'!E29*0.05)</f>
        <v>2.5</v>
      </c>
      <c r="H41" s="13"/>
    </row>
    <row r="42" spans="1:8" ht="27" customHeight="1" x14ac:dyDescent="0.25">
      <c r="A42" s="137" t="s">
        <v>3</v>
      </c>
      <c r="B42" s="137"/>
      <c r="C42" s="87" t="s">
        <v>4</v>
      </c>
      <c r="D42" s="87" t="s">
        <v>5</v>
      </c>
      <c r="E42" s="87" t="s">
        <v>6</v>
      </c>
      <c r="F42" s="86" t="s">
        <v>7</v>
      </c>
      <c r="G42" s="87" t="s">
        <v>138</v>
      </c>
      <c r="H42" s="13"/>
    </row>
    <row r="43" spans="1:8" ht="38.25" x14ac:dyDescent="0.25">
      <c r="A43" s="156" t="s">
        <v>191</v>
      </c>
      <c r="B43" s="157"/>
      <c r="C43" s="88" t="s">
        <v>182</v>
      </c>
      <c r="D43" s="88" t="s">
        <v>183</v>
      </c>
      <c r="E43" s="88" t="s">
        <v>184</v>
      </c>
      <c r="F43" s="89" t="s">
        <v>4</v>
      </c>
      <c r="G43" s="142">
        <f>('Control de cambios'!E30*0.0125)+('Control de cambios'!E31*0.0125)+('Control de cambios'!E32*0.0125)+('Control de cambios'!E33*0.0125)</f>
        <v>3.75</v>
      </c>
      <c r="H43" s="13"/>
    </row>
    <row r="44" spans="1:8" ht="38.25" x14ac:dyDescent="0.25">
      <c r="A44" s="158"/>
      <c r="B44" s="153"/>
      <c r="C44" s="88" t="s">
        <v>118</v>
      </c>
      <c r="D44" s="88" t="s">
        <v>119</v>
      </c>
      <c r="E44" s="88" t="s">
        <v>120</v>
      </c>
      <c r="F44" s="89" t="s">
        <v>4</v>
      </c>
      <c r="G44" s="143"/>
      <c r="H44" s="13"/>
    </row>
    <row r="45" spans="1:8" ht="25.5" x14ac:dyDescent="0.25">
      <c r="A45" s="158"/>
      <c r="B45" s="153"/>
      <c r="C45" s="88" t="s">
        <v>121</v>
      </c>
      <c r="D45" s="88" t="s">
        <v>185</v>
      </c>
      <c r="E45" s="88" t="s">
        <v>186</v>
      </c>
      <c r="F45" s="89" t="s">
        <v>4</v>
      </c>
      <c r="G45" s="143"/>
      <c r="H45" s="13"/>
    </row>
    <row r="46" spans="1:8" ht="25.5" x14ac:dyDescent="0.25">
      <c r="A46" s="159"/>
      <c r="B46" s="155"/>
      <c r="C46" s="88" t="s">
        <v>187</v>
      </c>
      <c r="D46" s="88" t="s">
        <v>188</v>
      </c>
      <c r="E46" s="88" t="s">
        <v>189</v>
      </c>
      <c r="F46" s="89" t="s">
        <v>6</v>
      </c>
      <c r="G46" s="145"/>
      <c r="H46" s="13"/>
    </row>
    <row r="47" spans="1:8" ht="29.25" customHeight="1" x14ac:dyDescent="0.25">
      <c r="A47" s="137" t="s">
        <v>3</v>
      </c>
      <c r="B47" s="137"/>
      <c r="C47" s="87" t="s">
        <v>4</v>
      </c>
      <c r="D47" s="87" t="s">
        <v>5</v>
      </c>
      <c r="E47" s="87" t="s">
        <v>6</v>
      </c>
      <c r="F47" s="86" t="s">
        <v>7</v>
      </c>
      <c r="G47" s="87" t="s">
        <v>138</v>
      </c>
      <c r="H47" s="14"/>
    </row>
    <row r="48" spans="1:8" ht="29.25" customHeight="1" x14ac:dyDescent="0.25">
      <c r="A48" s="156" t="s">
        <v>190</v>
      </c>
      <c r="B48" s="157"/>
      <c r="C48" s="98" t="s">
        <v>122</v>
      </c>
      <c r="D48" s="98" t="s">
        <v>123</v>
      </c>
      <c r="E48" s="98" t="s">
        <v>124</v>
      </c>
      <c r="F48" s="89" t="s">
        <v>8</v>
      </c>
      <c r="G48" s="146">
        <f>('Control de cambios'!E34*0.0125)+('Control de cambios'!E35*0.0125)+('Control de cambios'!E36*0.0125)+('Control de cambios'!E37*0.0125)</f>
        <v>3.125</v>
      </c>
      <c r="H48" s="14"/>
    </row>
    <row r="49" spans="1:8" ht="29.25" customHeight="1" x14ac:dyDescent="0.25">
      <c r="A49" s="158"/>
      <c r="B49" s="153"/>
      <c r="C49" s="98" t="s">
        <v>125</v>
      </c>
      <c r="D49" s="98" t="s">
        <v>126</v>
      </c>
      <c r="E49" s="98" t="s">
        <v>127</v>
      </c>
      <c r="F49" s="89" t="s">
        <v>4</v>
      </c>
      <c r="G49" s="147"/>
      <c r="H49" s="14"/>
    </row>
    <row r="50" spans="1:8" ht="29.25" customHeight="1" x14ac:dyDescent="0.25">
      <c r="A50" s="158"/>
      <c r="B50" s="153"/>
      <c r="C50" s="88" t="s">
        <v>128</v>
      </c>
      <c r="D50" s="88" t="s">
        <v>129</v>
      </c>
      <c r="E50" s="88" t="s">
        <v>130</v>
      </c>
      <c r="F50" s="89" t="s">
        <v>8</v>
      </c>
      <c r="G50" s="147"/>
      <c r="H50" s="14"/>
    </row>
    <row r="51" spans="1:8" ht="38.25" x14ac:dyDescent="0.25">
      <c r="A51" s="159"/>
      <c r="B51" s="155"/>
      <c r="C51" s="99" t="s">
        <v>131</v>
      </c>
      <c r="D51" s="99" t="s">
        <v>132</v>
      </c>
      <c r="E51" s="99" t="s">
        <v>133</v>
      </c>
      <c r="F51" s="89" t="s">
        <v>8</v>
      </c>
      <c r="G51" s="148"/>
      <c r="H51" s="13"/>
    </row>
    <row r="52" spans="1:8" ht="43.5" customHeight="1" x14ac:dyDescent="0.25">
      <c r="A52" s="138" t="s">
        <v>13</v>
      </c>
      <c r="B52" s="138"/>
      <c r="C52" s="138"/>
      <c r="D52" s="138"/>
      <c r="E52" s="138"/>
      <c r="F52" s="138"/>
      <c r="G52" s="100">
        <f>SUM(G6:G51)</f>
        <v>91.625</v>
      </c>
      <c r="H52" s="35"/>
    </row>
  </sheetData>
  <sheetProtection algorithmName="SHA-512" hashValue="F2jJmWzdS7kO8yxqBbsxY3X/MoSKgw6C1Wt3RUpLtbJYzhTwiY1m16bWSO6JmuEoFEMnZ/U6egcP74JL4wx9iw==" saltValue="sfVimlQHQrXtD+AoOSAaeQ==" spinCount="100000" sheet="1" objects="1" scenarios="1"/>
  <mergeCells count="32">
    <mergeCell ref="G32:G37"/>
    <mergeCell ref="G43:G46"/>
    <mergeCell ref="G48:G51"/>
    <mergeCell ref="A10:B12"/>
    <mergeCell ref="A6:B8"/>
    <mergeCell ref="A32:B37"/>
    <mergeCell ref="A31:B31"/>
    <mergeCell ref="A27:B27"/>
    <mergeCell ref="A28:B30"/>
    <mergeCell ref="A43:B46"/>
    <mergeCell ref="A48:B51"/>
    <mergeCell ref="A14:B18"/>
    <mergeCell ref="A19:B19"/>
    <mergeCell ref="A20:B22"/>
    <mergeCell ref="A24:B26"/>
    <mergeCell ref="A23:B23"/>
    <mergeCell ref="A5:B5"/>
    <mergeCell ref="A9:B9"/>
    <mergeCell ref="A13:B13"/>
    <mergeCell ref="A52:F52"/>
    <mergeCell ref="G24:G26"/>
    <mergeCell ref="G20:G22"/>
    <mergeCell ref="G6:G8"/>
    <mergeCell ref="G10:G12"/>
    <mergeCell ref="G14:G18"/>
    <mergeCell ref="G28:G30"/>
    <mergeCell ref="A42:B42"/>
    <mergeCell ref="A47:B47"/>
    <mergeCell ref="A38:B38"/>
    <mergeCell ref="A39:B39"/>
    <mergeCell ref="A40:B40"/>
    <mergeCell ref="A41:B41"/>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'Control de cambios'!$B$7:$D$7</xm:f>
          </x14:formula1>
          <xm:sqref>F17:F18</xm:sqref>
        </x14:dataValidation>
        <x14:dataValidation type="list" allowBlank="1" showInputMessage="1" showErrorMessage="1">
          <x14:formula1>
            <xm:f>'Control de cambios'!$B$2:$D$2</xm:f>
          </x14:formula1>
          <xm:sqref>F6 F10 F14 F20 F24 F28 F32 F35 F43 F48</xm:sqref>
        </x14:dataValidation>
        <x14:dataValidation type="list" allowBlank="1" showInputMessage="1" showErrorMessage="1">
          <x14:formula1>
            <xm:f>'Control de cambios'!$B$3:$D$3</xm:f>
          </x14:formula1>
          <xm:sqref>F7 F11 F15 F21 F25 F29 F33 F36 F44 F49</xm:sqref>
        </x14:dataValidation>
        <x14:dataValidation type="list" allowBlank="1" showInputMessage="1" showErrorMessage="1">
          <x14:formula1>
            <xm:f>'Control de cambios'!$B$4:$D$4</xm:f>
          </x14:formula1>
          <xm:sqref>F8 F12 F16 F22 F26 F30 F34 F37 F45 F41 F39 F50</xm:sqref>
        </x14:dataValidation>
        <x14:dataValidation type="list" allowBlank="1" showInputMessage="1" showErrorMessage="1">
          <x14:formula1>
            <xm:f>'Control de cambios'!$B$20:$D$20</xm:f>
          </x14:formula1>
          <xm:sqref>F46 F51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abSelected="1" zoomScale="85" zoomScaleNormal="85" workbookViewId="0">
      <selection activeCell="E20" sqref="E20"/>
    </sheetView>
  </sheetViews>
  <sheetFormatPr baseColWidth="10" defaultRowHeight="15" x14ac:dyDescent="0.25"/>
  <cols>
    <col min="1" max="1" width="13.85546875" customWidth="1"/>
    <col min="2" max="2" width="39.5703125" customWidth="1"/>
    <col min="3" max="3" width="15" customWidth="1"/>
    <col min="4" max="4" width="18.42578125" customWidth="1"/>
    <col min="5" max="5" width="18.7109375" customWidth="1"/>
  </cols>
  <sheetData>
    <row r="1" spans="1:6" ht="15" customHeight="1" x14ac:dyDescent="0.25">
      <c r="A1" s="184"/>
      <c r="B1" s="176" t="s">
        <v>14</v>
      </c>
      <c r="C1" s="177"/>
      <c r="D1" s="29" t="s">
        <v>15</v>
      </c>
      <c r="F1" s="8"/>
    </row>
    <row r="2" spans="1:6" ht="15" customHeight="1" x14ac:dyDescent="0.25">
      <c r="A2" s="185"/>
      <c r="B2" s="178" t="s">
        <v>16</v>
      </c>
      <c r="C2" s="179"/>
      <c r="D2" s="29" t="s">
        <v>17</v>
      </c>
      <c r="F2" s="8"/>
    </row>
    <row r="3" spans="1:6" ht="15" customHeight="1" x14ac:dyDescent="0.25">
      <c r="A3" s="186"/>
      <c r="B3" s="180" t="s">
        <v>194</v>
      </c>
      <c r="C3" s="181"/>
      <c r="D3" s="29" t="s">
        <v>18</v>
      </c>
      <c r="F3" s="8"/>
    </row>
    <row r="4" spans="1:6" ht="15" customHeight="1" x14ac:dyDescent="0.25">
      <c r="A4" s="62"/>
      <c r="B4" s="63"/>
      <c r="C4" s="63"/>
      <c r="D4" s="64"/>
      <c r="F4" s="8"/>
    </row>
    <row r="5" spans="1:6" x14ac:dyDescent="0.25">
      <c r="A5" s="7" t="s">
        <v>73</v>
      </c>
      <c r="B5" s="187"/>
      <c r="C5" s="188"/>
      <c r="D5" s="189"/>
    </row>
    <row r="6" spans="1:6" x14ac:dyDescent="0.25">
      <c r="A6" s="174" t="s">
        <v>19</v>
      </c>
      <c r="B6" s="175"/>
      <c r="C6" s="175"/>
      <c r="D6" s="175"/>
      <c r="E6" s="33"/>
    </row>
    <row r="7" spans="1:6" x14ac:dyDescent="0.25">
      <c r="A7" s="5"/>
      <c r="B7" s="183"/>
      <c r="C7" s="183"/>
      <c r="D7" s="183"/>
      <c r="E7" s="33"/>
    </row>
    <row r="8" spans="1:6" x14ac:dyDescent="0.25">
      <c r="A8" s="31" t="s">
        <v>51</v>
      </c>
      <c r="B8" s="160"/>
      <c r="C8" s="160"/>
      <c r="D8" s="160"/>
      <c r="E8" s="33"/>
    </row>
    <row r="9" spans="1:6" x14ac:dyDescent="0.25">
      <c r="A9" s="36" t="s">
        <v>20</v>
      </c>
      <c r="B9" s="160"/>
      <c r="C9" s="160"/>
      <c r="D9" s="160"/>
      <c r="E9" s="33"/>
    </row>
    <row r="10" spans="1:6" x14ac:dyDescent="0.25">
      <c r="A10" s="36" t="s">
        <v>221</v>
      </c>
      <c r="B10" s="160" t="s">
        <v>224</v>
      </c>
      <c r="C10" s="160"/>
      <c r="D10" s="160"/>
      <c r="E10" s="33"/>
    </row>
    <row r="11" spans="1:6" x14ac:dyDescent="0.25">
      <c r="A11" s="36" t="s">
        <v>220</v>
      </c>
      <c r="B11" s="160" t="s">
        <v>230</v>
      </c>
      <c r="C11" s="160"/>
      <c r="D11" s="160"/>
      <c r="E11" s="33"/>
    </row>
    <row r="12" spans="1:6" x14ac:dyDescent="0.25">
      <c r="A12" s="7"/>
      <c r="B12" s="182"/>
      <c r="C12" s="182"/>
      <c r="D12" s="182"/>
      <c r="E12" s="33"/>
    </row>
    <row r="13" spans="1:6" x14ac:dyDescent="0.25">
      <c r="A13" s="174" t="s">
        <v>21</v>
      </c>
      <c r="B13" s="175"/>
      <c r="C13" s="175"/>
      <c r="D13" s="175"/>
      <c r="E13" s="33"/>
    </row>
    <row r="14" spans="1:6" x14ac:dyDescent="0.25">
      <c r="A14" s="7"/>
      <c r="B14" s="161"/>
      <c r="C14" s="161"/>
      <c r="D14" s="161"/>
      <c r="E14" s="33"/>
    </row>
    <row r="15" spans="1:6" x14ac:dyDescent="0.25">
      <c r="A15" s="30" t="s">
        <v>58</v>
      </c>
      <c r="B15" s="160"/>
      <c r="C15" s="160"/>
      <c r="D15" s="160"/>
      <c r="E15" s="33"/>
    </row>
    <row r="16" spans="1:6" x14ac:dyDescent="0.25">
      <c r="A16" s="31" t="s">
        <v>22</v>
      </c>
      <c r="B16" s="160"/>
      <c r="C16" s="160"/>
      <c r="D16" s="160"/>
      <c r="E16" s="33"/>
    </row>
    <row r="17" spans="1:5" x14ac:dyDescent="0.25">
      <c r="A17" s="31" t="s">
        <v>23</v>
      </c>
      <c r="B17" s="160"/>
      <c r="C17" s="160"/>
      <c r="D17" s="160"/>
      <c r="E17" s="33"/>
    </row>
    <row r="18" spans="1:5" ht="30" x14ac:dyDescent="0.25">
      <c r="A18" s="30" t="s">
        <v>24</v>
      </c>
      <c r="B18" s="160"/>
      <c r="C18" s="160"/>
      <c r="D18" s="160"/>
      <c r="E18" s="33"/>
    </row>
    <row r="19" spans="1:5" x14ac:dyDescent="0.25">
      <c r="A19" s="31" t="s">
        <v>52</v>
      </c>
      <c r="B19" s="160"/>
      <c r="C19" s="160"/>
      <c r="D19" s="160"/>
      <c r="E19" s="33"/>
    </row>
    <row r="20" spans="1:5" ht="45" x14ac:dyDescent="0.25">
      <c r="A20" s="43" t="s">
        <v>59</v>
      </c>
      <c r="B20" s="165" t="s">
        <v>269</v>
      </c>
      <c r="C20" s="165"/>
      <c r="D20" s="165"/>
      <c r="E20" s="33"/>
    </row>
    <row r="21" spans="1:5" ht="45" x14ac:dyDescent="0.25">
      <c r="A21" s="32" t="s">
        <v>25</v>
      </c>
      <c r="B21" s="165" t="s">
        <v>55</v>
      </c>
      <c r="C21" s="165"/>
      <c r="D21" s="165"/>
      <c r="E21" s="33"/>
    </row>
    <row r="22" spans="1:5" x14ac:dyDescent="0.25">
      <c r="A22" s="5"/>
      <c r="B22" s="6"/>
      <c r="C22" s="6"/>
      <c r="D22" s="6"/>
      <c r="E22" s="33"/>
    </row>
    <row r="23" spans="1:5" x14ac:dyDescent="0.25">
      <c r="A23" s="166" t="s">
        <v>26</v>
      </c>
      <c r="B23" s="167"/>
      <c r="C23" s="167"/>
      <c r="D23" s="168"/>
      <c r="E23" s="33"/>
    </row>
    <row r="24" spans="1:5" ht="30" x14ac:dyDescent="0.25">
      <c r="A24" s="169" t="s">
        <v>50</v>
      </c>
      <c r="B24" s="169"/>
      <c r="C24" s="15" t="s">
        <v>27</v>
      </c>
      <c r="D24" s="15" t="s">
        <v>43</v>
      </c>
    </row>
    <row r="25" spans="1:5" x14ac:dyDescent="0.25">
      <c r="A25" s="162" t="s">
        <v>205</v>
      </c>
      <c r="B25" s="162"/>
      <c r="C25" s="16">
        <f>'1. Fmto. Rúbrica'!G6</f>
        <v>5</v>
      </c>
      <c r="D25" s="84">
        <v>5</v>
      </c>
    </row>
    <row r="26" spans="1:5" x14ac:dyDescent="0.25">
      <c r="A26" s="162" t="s">
        <v>206</v>
      </c>
      <c r="B26" s="162"/>
      <c r="C26" s="17">
        <f>'1. Fmto. Rúbrica'!G10</f>
        <v>15</v>
      </c>
      <c r="D26" s="84">
        <v>15</v>
      </c>
    </row>
    <row r="27" spans="1:5" x14ac:dyDescent="0.25">
      <c r="A27" s="162" t="s">
        <v>140</v>
      </c>
      <c r="B27" s="162"/>
      <c r="C27" s="18">
        <f>'1. Fmto. Rúbrica'!G14</f>
        <v>15</v>
      </c>
      <c r="D27" s="34">
        <v>15</v>
      </c>
    </row>
    <row r="28" spans="1:5" ht="15.75" customHeight="1" x14ac:dyDescent="0.25">
      <c r="A28" s="162" t="s">
        <v>141</v>
      </c>
      <c r="B28" s="162"/>
      <c r="C28" s="18">
        <f>'1. Fmto. Rúbrica'!G20</f>
        <v>10</v>
      </c>
      <c r="D28" s="34">
        <v>10</v>
      </c>
    </row>
    <row r="29" spans="1:5" x14ac:dyDescent="0.25">
      <c r="A29" s="162" t="s">
        <v>142</v>
      </c>
      <c r="B29" s="162"/>
      <c r="C29" s="18">
        <f>'1. Fmto. Rúbrica'!G24</f>
        <v>10</v>
      </c>
      <c r="D29" s="34">
        <v>10</v>
      </c>
    </row>
    <row r="30" spans="1:5" x14ac:dyDescent="0.25">
      <c r="A30" s="171" t="s">
        <v>207</v>
      </c>
      <c r="B30" s="172"/>
      <c r="C30" s="18">
        <f>'1. Fmto. Rúbrica'!G28</f>
        <v>8.5</v>
      </c>
      <c r="D30" s="34">
        <v>10</v>
      </c>
    </row>
    <row r="31" spans="1:5" x14ac:dyDescent="0.25">
      <c r="A31" s="171" t="s">
        <v>143</v>
      </c>
      <c r="B31" s="172"/>
      <c r="C31" s="18">
        <f>'1. Fmto. Rúbrica'!G32</f>
        <v>13.75</v>
      </c>
      <c r="D31" s="34">
        <v>15</v>
      </c>
    </row>
    <row r="32" spans="1:5" x14ac:dyDescent="0.25">
      <c r="A32" s="171" t="s">
        <v>208</v>
      </c>
      <c r="B32" s="172"/>
      <c r="C32" s="18">
        <f>'1. Fmto. Rúbrica'!G39</f>
        <v>5</v>
      </c>
      <c r="D32" s="34">
        <v>5</v>
      </c>
    </row>
    <row r="33" spans="1:4" x14ac:dyDescent="0.25">
      <c r="A33" s="162" t="s">
        <v>209</v>
      </c>
      <c r="B33" s="162"/>
      <c r="C33" s="18">
        <f>'1. Fmto. Rúbrica'!G41</f>
        <v>2.5</v>
      </c>
      <c r="D33" s="34">
        <v>5</v>
      </c>
    </row>
    <row r="34" spans="1:4" x14ac:dyDescent="0.25">
      <c r="A34" s="171" t="s">
        <v>9</v>
      </c>
      <c r="B34" s="172"/>
      <c r="C34" s="18">
        <f>'1. Fmto. Rúbrica'!G43</f>
        <v>3.75</v>
      </c>
      <c r="D34" s="34">
        <v>5</v>
      </c>
    </row>
    <row r="35" spans="1:4" x14ac:dyDescent="0.25">
      <c r="A35" s="162" t="s">
        <v>144</v>
      </c>
      <c r="B35" s="162"/>
      <c r="C35" s="18">
        <f>'1. Fmto. Rúbrica'!G48</f>
        <v>3.125</v>
      </c>
      <c r="D35" s="34">
        <v>5</v>
      </c>
    </row>
    <row r="36" spans="1:4" x14ac:dyDescent="0.25">
      <c r="A36" s="163" t="s">
        <v>12</v>
      </c>
      <c r="B36" s="163"/>
      <c r="C36" s="37">
        <f>SUM(C25:C35)</f>
        <v>91.625</v>
      </c>
      <c r="D36" s="19">
        <f>SUM(D25:D35)</f>
        <v>100</v>
      </c>
    </row>
    <row r="37" spans="1:4" x14ac:dyDescent="0.25">
      <c r="A37" s="38"/>
      <c r="B37" s="38"/>
      <c r="C37" s="39"/>
      <c r="D37" s="39"/>
    </row>
    <row r="38" spans="1:4" x14ac:dyDescent="0.25">
      <c r="A38" s="38"/>
      <c r="B38" s="38"/>
      <c r="C38" s="39"/>
      <c r="D38" s="39"/>
    </row>
    <row r="39" spans="1:4" x14ac:dyDescent="0.25">
      <c r="A39" s="164" t="s">
        <v>42</v>
      </c>
      <c r="B39" s="164"/>
      <c r="C39" s="164"/>
      <c r="D39" s="40">
        <f>C36*5/100</f>
        <v>4.5812499999999998</v>
      </c>
    </row>
    <row r="40" spans="1:4" x14ac:dyDescent="0.25">
      <c r="A40" s="190" t="s">
        <v>37</v>
      </c>
      <c r="B40" s="190"/>
      <c r="C40" s="190"/>
      <c r="D40" s="41">
        <v>3</v>
      </c>
    </row>
    <row r="41" spans="1:4" x14ac:dyDescent="0.25">
      <c r="A41" s="38"/>
      <c r="B41" s="38"/>
      <c r="C41" s="38"/>
      <c r="D41" s="38"/>
    </row>
    <row r="42" spans="1:4" x14ac:dyDescent="0.25">
      <c r="A42" s="163" t="s">
        <v>44</v>
      </c>
      <c r="B42" s="163"/>
      <c r="C42" s="163"/>
      <c r="D42" s="42" t="str">
        <f>IF(D39&gt;=D40,'Control de cambios'!B47,'Control de cambios'!B48)</f>
        <v>APROBADO</v>
      </c>
    </row>
    <row r="45" spans="1:4" x14ac:dyDescent="0.25">
      <c r="B45" s="170"/>
      <c r="C45" s="170"/>
    </row>
    <row r="46" spans="1:4" x14ac:dyDescent="0.25">
      <c r="B46" s="173" t="s">
        <v>74</v>
      </c>
      <c r="C46" s="173"/>
    </row>
  </sheetData>
  <sheetProtection algorithmName="SHA-512" hashValue="1+nNgY58W/LvUEyt4Udvx+x8TVQ5OaWetpuAMipsm//TUerllMPvI/feCcSA0/9dIZmMfnrqEXh/uDudHzVtqQ==" saltValue="yLwfjtC4WWdZsmn4obol7w==" spinCount="100000" sheet="1" objects="1" scenarios="1"/>
  <mergeCells count="40">
    <mergeCell ref="B1:C1"/>
    <mergeCell ref="B2:C2"/>
    <mergeCell ref="B3:C3"/>
    <mergeCell ref="B12:D12"/>
    <mergeCell ref="B7:D7"/>
    <mergeCell ref="B8:D8"/>
    <mergeCell ref="B9:D9"/>
    <mergeCell ref="A6:D6"/>
    <mergeCell ref="A1:A3"/>
    <mergeCell ref="B5:D5"/>
    <mergeCell ref="B45:C45"/>
    <mergeCell ref="A31:B31"/>
    <mergeCell ref="A32:B32"/>
    <mergeCell ref="A34:B34"/>
    <mergeCell ref="B46:C46"/>
    <mergeCell ref="A40:C40"/>
    <mergeCell ref="A42:C42"/>
    <mergeCell ref="A39:C39"/>
    <mergeCell ref="B19:D19"/>
    <mergeCell ref="B20:D20"/>
    <mergeCell ref="B21:D21"/>
    <mergeCell ref="A23:D23"/>
    <mergeCell ref="A24:B24"/>
    <mergeCell ref="A25:B25"/>
    <mergeCell ref="A27:B27"/>
    <mergeCell ref="A28:B28"/>
    <mergeCell ref="A29:B29"/>
    <mergeCell ref="A33:B33"/>
    <mergeCell ref="A26:B26"/>
    <mergeCell ref="A30:B30"/>
    <mergeCell ref="B10:D10"/>
    <mergeCell ref="B11:D11"/>
    <mergeCell ref="B14:D14"/>
    <mergeCell ref="A35:B35"/>
    <mergeCell ref="A36:B36"/>
    <mergeCell ref="B15:D15"/>
    <mergeCell ref="B16:D16"/>
    <mergeCell ref="B17:D17"/>
    <mergeCell ref="B18:D18"/>
    <mergeCell ref="A13:D13"/>
  </mergeCells>
  <dataValidations count="2">
    <dataValidation type="list" allowBlank="1" showInputMessage="1" showErrorMessage="1" sqref="B20:D20">
      <formula1>INDIRECT(B11)</formula1>
    </dataValidation>
    <dataValidation type="list" allowBlank="1" showInputMessage="1" showErrorMessage="1" sqref="B11:D11">
      <formula1>INDIRECT(B10)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'Control de cambios'!$A$51:$A$53</xm:f>
          </x14:formula1>
          <xm:sqref>B21:D21</xm:sqref>
        </x14:dataValidation>
        <x14:dataValidation type="list" allowBlank="1" showInputMessage="1" showErrorMessage="1">
          <x14:formula1>
            <xm:f>'Control de cambios'!$B$55:$F$55</xm:f>
          </x14:formula1>
          <xm:sqref>B10:D10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topLeftCell="A25" workbookViewId="0">
      <selection activeCell="C49" sqref="C49"/>
    </sheetView>
  </sheetViews>
  <sheetFormatPr baseColWidth="10" defaultRowHeight="15" x14ac:dyDescent="0.25"/>
  <cols>
    <col min="1" max="1" width="22.85546875" customWidth="1"/>
    <col min="2" max="2" width="36.7109375" customWidth="1"/>
    <col min="3" max="3" width="55.42578125" customWidth="1"/>
    <col min="4" max="4" width="44.7109375" customWidth="1"/>
    <col min="5" max="5" width="30.28515625" customWidth="1"/>
    <col min="6" max="6" width="26.140625" customWidth="1"/>
  </cols>
  <sheetData>
    <row r="1" spans="1:5" x14ac:dyDescent="0.25">
      <c r="A1" s="44" t="s">
        <v>11</v>
      </c>
      <c r="B1" s="192" t="s">
        <v>10</v>
      </c>
      <c r="C1" s="192"/>
      <c r="D1" s="192"/>
      <c r="E1" s="45" t="s">
        <v>28</v>
      </c>
    </row>
    <row r="2" spans="1:5" x14ac:dyDescent="0.25">
      <c r="A2" s="191" t="s">
        <v>195</v>
      </c>
      <c r="B2" s="46" t="s">
        <v>4</v>
      </c>
      <c r="C2" s="46" t="s">
        <v>8</v>
      </c>
      <c r="D2" s="46" t="s">
        <v>6</v>
      </c>
      <c r="E2" s="47">
        <f>IF('1. Fmto. Rúbrica'!F6="Excelente",100,IF('1. Fmto. Rúbrica'!F6="Regular",50,IF('1. Fmto. Rúbrica'!F6="Deficiente",0)))</f>
        <v>100</v>
      </c>
    </row>
    <row r="3" spans="1:5" x14ac:dyDescent="0.25">
      <c r="A3" s="191"/>
      <c r="B3" s="46" t="s">
        <v>4</v>
      </c>
      <c r="C3" s="46" t="s">
        <v>8</v>
      </c>
      <c r="D3" s="46" t="s">
        <v>6</v>
      </c>
      <c r="E3" s="47">
        <f>IF('1. Fmto. Rúbrica'!F7="Excelente",100,IF('1. Fmto. Rúbrica'!F7="Regular",50,IF('1. Fmto. Rúbrica'!F7="Deficiente",0)))</f>
        <v>100</v>
      </c>
    </row>
    <row r="4" spans="1:5" x14ac:dyDescent="0.25">
      <c r="A4" s="191"/>
      <c r="B4" s="46" t="s">
        <v>4</v>
      </c>
      <c r="C4" s="46" t="s">
        <v>8</v>
      </c>
      <c r="D4" s="46" t="s">
        <v>6</v>
      </c>
      <c r="E4" s="47">
        <f>IF('1. Fmto. Rúbrica'!F8="Excelente",100,IF('1. Fmto. Rúbrica'!F8="Regular",50,IF('1. Fmto. Rúbrica'!F8="Deficiente",0)))</f>
        <v>100</v>
      </c>
    </row>
    <row r="5" spans="1:5" x14ac:dyDescent="0.25">
      <c r="A5" s="191" t="s">
        <v>196</v>
      </c>
      <c r="B5" s="46" t="s">
        <v>4</v>
      </c>
      <c r="C5" s="46" t="s">
        <v>8</v>
      </c>
      <c r="D5" s="46" t="s">
        <v>6</v>
      </c>
      <c r="E5" s="47">
        <f>IF('1. Fmto. Rúbrica'!F10="Excelente",100,IF('1. Fmto. Rúbrica'!F10="Regular",50,IF('1. Fmto. Rúbrica'!F10="Deficiente",0)))</f>
        <v>100</v>
      </c>
    </row>
    <row r="6" spans="1:5" x14ac:dyDescent="0.25">
      <c r="A6" s="191"/>
      <c r="B6" s="81" t="s">
        <v>4</v>
      </c>
      <c r="C6" s="81" t="s">
        <v>8</v>
      </c>
      <c r="D6" s="81" t="s">
        <v>6</v>
      </c>
      <c r="E6" s="47">
        <f>IF('1. Fmto. Rúbrica'!F11="Excelente",100,IF('1. Fmto. Rúbrica'!F11="Regular",50,IF('1. Fmto. Rúbrica'!F11="Deficiente",0)))</f>
        <v>100</v>
      </c>
    </row>
    <row r="7" spans="1:5" ht="16.5" customHeight="1" x14ac:dyDescent="0.25">
      <c r="A7" s="191"/>
      <c r="B7" s="46" t="s">
        <v>4</v>
      </c>
      <c r="C7" s="46" t="s">
        <v>8</v>
      </c>
      <c r="D7" s="46" t="s">
        <v>6</v>
      </c>
      <c r="E7" s="47">
        <f>IF('1. Fmto. Rúbrica'!F12="Excelente",100,IF('1. Fmto. Rúbrica'!F12="Regular",50,IF('1. Fmto. Rúbrica'!F12="Deficiente",0)))</f>
        <v>100</v>
      </c>
    </row>
    <row r="8" spans="1:5" ht="15" customHeight="1" x14ac:dyDescent="0.25">
      <c r="A8" s="191" t="s">
        <v>197</v>
      </c>
      <c r="B8" s="46" t="s">
        <v>4</v>
      </c>
      <c r="C8" s="46" t="s">
        <v>8</v>
      </c>
      <c r="D8" s="46" t="s">
        <v>6</v>
      </c>
      <c r="E8" s="47">
        <f>IF('1. Fmto. Rúbrica'!F14="Excelente",100,IF('1. Fmto. Rúbrica'!F14="Regular",50,IF('1. Fmto. Rúbrica'!F14="Deficiente",0)))</f>
        <v>100</v>
      </c>
    </row>
    <row r="9" spans="1:5" ht="15" customHeight="1" x14ac:dyDescent="0.25">
      <c r="A9" s="191"/>
      <c r="B9" s="81" t="s">
        <v>4</v>
      </c>
      <c r="C9" s="81" t="s">
        <v>8</v>
      </c>
      <c r="D9" s="81" t="s">
        <v>6</v>
      </c>
      <c r="E9" s="47">
        <f>IF('1. Fmto. Rúbrica'!F15="Excelente",100,IF('1. Fmto. Rúbrica'!F15="Regular",50,IF('1. Fmto. Rúbrica'!F15="Deficiente",0)))</f>
        <v>100</v>
      </c>
    </row>
    <row r="10" spans="1:5" ht="15" customHeight="1" x14ac:dyDescent="0.25">
      <c r="A10" s="191"/>
      <c r="B10" s="81" t="s">
        <v>4</v>
      </c>
      <c r="C10" s="81" t="s">
        <v>8</v>
      </c>
      <c r="D10" s="81" t="s">
        <v>6</v>
      </c>
      <c r="E10" s="47">
        <f>IF('1. Fmto. Rúbrica'!F16="Excelente",100,IF('1. Fmto. Rúbrica'!F16="Regular",50,IF('1. Fmto. Rúbrica'!F16="Deficiente",0)))</f>
        <v>100</v>
      </c>
    </row>
    <row r="11" spans="1:5" x14ac:dyDescent="0.25">
      <c r="A11" s="191"/>
      <c r="B11" s="46" t="s">
        <v>4</v>
      </c>
      <c r="C11" s="46" t="s">
        <v>8</v>
      </c>
      <c r="D11" s="46" t="s">
        <v>6</v>
      </c>
      <c r="E11" s="47">
        <f>IF('1. Fmto. Rúbrica'!F17="Excelente",100,IF('1. Fmto. Rúbrica'!F17="Regular",50,IF('1. Fmto. Rúbrica'!F17="Deficiente",0)))</f>
        <v>100</v>
      </c>
    </row>
    <row r="12" spans="1:5" x14ac:dyDescent="0.25">
      <c r="A12" s="191"/>
      <c r="B12" s="46" t="s">
        <v>4</v>
      </c>
      <c r="C12" s="46" t="s">
        <v>8</v>
      </c>
      <c r="D12" s="46" t="s">
        <v>6</v>
      </c>
      <c r="E12" s="47">
        <f>IF('1. Fmto. Rúbrica'!F18="Excelente",100,IF('1. Fmto. Rúbrica'!F18="Regular",50,IF('1. Fmto. Rúbrica'!F18="Deficiente",0)))</f>
        <v>100</v>
      </c>
    </row>
    <row r="13" spans="1:5" ht="17.25" customHeight="1" x14ac:dyDescent="0.25">
      <c r="A13" s="191" t="s">
        <v>198</v>
      </c>
      <c r="B13" s="46" t="s">
        <v>4</v>
      </c>
      <c r="C13" s="46" t="s">
        <v>8</v>
      </c>
      <c r="D13" s="46" t="s">
        <v>6</v>
      </c>
      <c r="E13" s="47">
        <f>IF('1. Fmto. Rúbrica'!F20="Excelente",100,IF('1. Fmto. Rúbrica'!F20="Regular",50,IF('1. Fmto. Rúbrica'!F20="Deficiente",0)))</f>
        <v>100</v>
      </c>
    </row>
    <row r="14" spans="1:5" ht="14.25" customHeight="1" x14ac:dyDescent="0.25">
      <c r="A14" s="191"/>
      <c r="B14" s="61" t="s">
        <v>4</v>
      </c>
      <c r="C14" s="61" t="s">
        <v>8</v>
      </c>
      <c r="D14" s="61" t="s">
        <v>6</v>
      </c>
      <c r="E14" s="47">
        <f>IF('1. Fmto. Rúbrica'!F21="Excelente",100,IF('1. Fmto. Rúbrica'!F21="Regular",50,IF('1. Fmto. Rúbrica'!F21="Deficiente",0)))</f>
        <v>100</v>
      </c>
    </row>
    <row r="15" spans="1:5" ht="15.75" customHeight="1" x14ac:dyDescent="0.25">
      <c r="A15" s="191"/>
      <c r="B15" s="61" t="s">
        <v>4</v>
      </c>
      <c r="C15" s="61" t="s">
        <v>8</v>
      </c>
      <c r="D15" s="61" t="s">
        <v>6</v>
      </c>
      <c r="E15" s="47">
        <f>IF('1. Fmto. Rúbrica'!F22="Excelente",100,IF('1. Fmto. Rúbrica'!F22="Regular",50,IF('1. Fmto. Rúbrica'!F22="Deficiente",0)))</f>
        <v>100</v>
      </c>
    </row>
    <row r="16" spans="1:5" x14ac:dyDescent="0.25">
      <c r="A16" s="191" t="s">
        <v>199</v>
      </c>
      <c r="B16" s="46" t="s">
        <v>4</v>
      </c>
      <c r="C16" s="46" t="s">
        <v>8</v>
      </c>
      <c r="D16" s="46" t="s">
        <v>6</v>
      </c>
      <c r="E16" s="47">
        <f>IF('1. Fmto. Rúbrica'!F24="Excelente",100,IF('1. Fmto. Rúbrica'!F24="Regular",50,IF('1. Fmto. Rúbrica'!F24="Deficiente",0)))</f>
        <v>100</v>
      </c>
    </row>
    <row r="17" spans="1:5" x14ac:dyDescent="0.25">
      <c r="A17" s="191"/>
      <c r="B17" s="46" t="s">
        <v>4</v>
      </c>
      <c r="C17" s="46" t="s">
        <v>8</v>
      </c>
      <c r="D17" s="46" t="s">
        <v>6</v>
      </c>
      <c r="E17" s="47">
        <f>IF('1. Fmto. Rúbrica'!F25="Excelente",100,IF('1. Fmto. Rúbrica'!F25="Regular",50,IF('1. Fmto. Rúbrica'!F25="Deficiente",0)))</f>
        <v>100</v>
      </c>
    </row>
    <row r="18" spans="1:5" x14ac:dyDescent="0.25">
      <c r="A18" s="191"/>
      <c r="B18" s="46" t="s">
        <v>4</v>
      </c>
      <c r="C18" s="46" t="s">
        <v>8</v>
      </c>
      <c r="D18" s="46" t="s">
        <v>6</v>
      </c>
      <c r="E18" s="47">
        <f>IF('1. Fmto. Rúbrica'!F26="Excelente",100,IF('1. Fmto. Rúbrica'!F26="Regular",50,IF('1. Fmto. Rúbrica'!F26="Deficiente",0)))</f>
        <v>100</v>
      </c>
    </row>
    <row r="19" spans="1:5" ht="15.75" customHeight="1" x14ac:dyDescent="0.25">
      <c r="A19" s="191" t="s">
        <v>200</v>
      </c>
      <c r="B19" s="46" t="s">
        <v>4</v>
      </c>
      <c r="C19" s="46" t="s">
        <v>8</v>
      </c>
      <c r="D19" s="46" t="s">
        <v>6</v>
      </c>
      <c r="E19" s="47">
        <f>IF('1. Fmto. Rúbrica'!F28="Excelente",100,IF('1. Fmto. Rúbrica'!F28="Regular",50,IF('1. Fmto. Rúbrica'!F28="Deficiente",0)))</f>
        <v>100</v>
      </c>
    </row>
    <row r="20" spans="1:5" x14ac:dyDescent="0.25">
      <c r="A20" s="191"/>
      <c r="B20" s="46" t="s">
        <v>4</v>
      </c>
      <c r="C20" s="46" t="s">
        <v>8</v>
      </c>
      <c r="D20" s="46" t="s">
        <v>6</v>
      </c>
      <c r="E20" s="47">
        <f>IF('1. Fmto. Rúbrica'!F29="Excelente",100,IF('1. Fmto. Rúbrica'!F29="Regular",50,IF('1. Fmto. Rúbrica'!F29="Deficiente",0)))</f>
        <v>50</v>
      </c>
    </row>
    <row r="21" spans="1:5" x14ac:dyDescent="0.25">
      <c r="A21" s="191"/>
      <c r="B21" s="46" t="s">
        <v>4</v>
      </c>
      <c r="C21" s="46" t="s">
        <v>8</v>
      </c>
      <c r="D21" s="46" t="s">
        <v>6</v>
      </c>
      <c r="E21" s="47">
        <f>IF('1. Fmto. Rúbrica'!F30="Excelente",100,IF('1. Fmto. Rúbrica'!F30="Regular",50,IF('1. Fmto. Rúbrica'!F30="Deficiente",0)))</f>
        <v>100</v>
      </c>
    </row>
    <row r="22" spans="1:5" x14ac:dyDescent="0.25">
      <c r="A22" s="194" t="s">
        <v>134</v>
      </c>
      <c r="B22" s="61" t="s">
        <v>4</v>
      </c>
      <c r="C22" s="61" t="s">
        <v>8</v>
      </c>
      <c r="D22" s="61" t="s">
        <v>6</v>
      </c>
      <c r="E22" s="47">
        <f>IF('1. Fmto. Rúbrica'!F32="Excelente",100,IF('1. Fmto. Rúbrica'!F32="Regular",50,IF('1. Fmto. Rúbrica'!F32="Deficiente",0)))</f>
        <v>100</v>
      </c>
    </row>
    <row r="23" spans="1:5" x14ac:dyDescent="0.25">
      <c r="A23" s="195"/>
      <c r="B23" s="61" t="s">
        <v>4</v>
      </c>
      <c r="C23" s="61" t="s">
        <v>8</v>
      </c>
      <c r="D23" s="61" t="s">
        <v>6</v>
      </c>
      <c r="E23" s="47">
        <f>IF('1. Fmto. Rúbrica'!F33="Excelente",100,IF('1. Fmto. Rúbrica'!F33="Regular",50,IF('1. Fmto. Rúbrica'!F33="Deficiente",0)))</f>
        <v>100</v>
      </c>
    </row>
    <row r="24" spans="1:5" x14ac:dyDescent="0.25">
      <c r="A24" s="195"/>
      <c r="B24" s="61" t="s">
        <v>4</v>
      </c>
      <c r="C24" s="61" t="s">
        <v>8</v>
      </c>
      <c r="D24" s="61" t="s">
        <v>6</v>
      </c>
      <c r="E24" s="47">
        <f>IF('1. Fmto. Rúbrica'!F34="Excelente",100,IF('1. Fmto. Rúbrica'!F34="Regular",50,IF('1. Fmto. Rúbrica'!F34="Deficiente",0)))</f>
        <v>100</v>
      </c>
    </row>
    <row r="25" spans="1:5" x14ac:dyDescent="0.25">
      <c r="A25" s="195"/>
      <c r="B25" s="61" t="s">
        <v>4</v>
      </c>
      <c r="C25" s="61" t="s">
        <v>8</v>
      </c>
      <c r="D25" s="61" t="s">
        <v>6</v>
      </c>
      <c r="E25" s="47">
        <f>IF('1. Fmto. Rúbrica'!F35="Excelente",100,IF('1. Fmto. Rúbrica'!F35="Regular",50,IF('1. Fmto. Rúbrica'!F35="Deficiente",0)))</f>
        <v>100</v>
      </c>
    </row>
    <row r="26" spans="1:5" x14ac:dyDescent="0.25">
      <c r="A26" s="195"/>
      <c r="B26" s="81" t="s">
        <v>4</v>
      </c>
      <c r="C26" s="81" t="s">
        <v>8</v>
      </c>
      <c r="D26" s="81" t="s">
        <v>6</v>
      </c>
      <c r="E26" s="47">
        <f>IF('1. Fmto. Rúbrica'!F36="Excelente",100,IF('1. Fmto. Rúbrica'!F36="Regular",50,IF('1. Fmto. Rúbrica'!F36="Deficiente",0)))</f>
        <v>50</v>
      </c>
    </row>
    <row r="27" spans="1:5" ht="15.75" customHeight="1" x14ac:dyDescent="0.25">
      <c r="A27" s="196"/>
      <c r="B27" s="46" t="s">
        <v>4</v>
      </c>
      <c r="C27" s="46" t="s">
        <v>8</v>
      </c>
      <c r="D27" s="46" t="s">
        <v>6</v>
      </c>
      <c r="E27" s="47">
        <f>IF('1. Fmto. Rúbrica'!F37="Excelente",100,IF('1. Fmto. Rúbrica'!F37="Regular",50,IF('1. Fmto. Rúbrica'!F37="Deficiente",0)))</f>
        <v>100</v>
      </c>
    </row>
    <row r="28" spans="1:5" ht="15.75" customHeight="1" x14ac:dyDescent="0.25">
      <c r="A28" s="82" t="s">
        <v>201</v>
      </c>
      <c r="B28" s="80" t="s">
        <v>4</v>
      </c>
      <c r="C28" s="80" t="s">
        <v>8</v>
      </c>
      <c r="D28" s="80" t="s">
        <v>6</v>
      </c>
      <c r="E28" s="47">
        <f>IF('1. Fmto. Rúbrica'!F39="Excelente",100,IF('1. Fmto. Rúbrica'!F39="Regular",50,IF('1. Fmto. Rúbrica'!F39="Deficiente",0)))</f>
        <v>100</v>
      </c>
    </row>
    <row r="29" spans="1:5" ht="15.75" customHeight="1" x14ac:dyDescent="0.25">
      <c r="A29" s="81" t="s">
        <v>202</v>
      </c>
      <c r="B29" s="80" t="s">
        <v>4</v>
      </c>
      <c r="C29" s="80" t="s">
        <v>8</v>
      </c>
      <c r="D29" s="80" t="s">
        <v>6</v>
      </c>
      <c r="E29" s="47">
        <f>IF('1. Fmto. Rúbrica'!F41="Excelente",100,IF('1. Fmto. Rúbrica'!F41="Regular",50,IF('1. Fmto. Rúbrica'!F41="Deficiente",0)))</f>
        <v>50</v>
      </c>
    </row>
    <row r="30" spans="1:5" ht="15.75" customHeight="1" x14ac:dyDescent="0.25">
      <c r="A30" s="194" t="s">
        <v>135</v>
      </c>
      <c r="B30" s="81" t="s">
        <v>4</v>
      </c>
      <c r="C30" s="81" t="s">
        <v>8</v>
      </c>
      <c r="D30" s="81" t="s">
        <v>6</v>
      </c>
      <c r="E30" s="47">
        <f>IF('1. Fmto. Rúbrica'!F43="Excelente",100,IF('1. Fmto. Rúbrica'!F43="Regular",50,IF('1. Fmto. Rúbrica'!F43="Deficiente",0)))</f>
        <v>100</v>
      </c>
    </row>
    <row r="31" spans="1:5" ht="15.75" customHeight="1" x14ac:dyDescent="0.25">
      <c r="A31" s="195"/>
      <c r="B31" s="81" t="s">
        <v>4</v>
      </c>
      <c r="C31" s="81" t="s">
        <v>8</v>
      </c>
      <c r="D31" s="81" t="s">
        <v>6</v>
      </c>
      <c r="E31" s="47">
        <f>IF('1. Fmto. Rúbrica'!F44="Excelente",100,IF('1. Fmto. Rúbrica'!F44="Regular",50,IF('1. Fmto. Rúbrica'!F44="Deficiente",0)))</f>
        <v>100</v>
      </c>
    </row>
    <row r="32" spans="1:5" x14ac:dyDescent="0.25">
      <c r="A32" s="195"/>
      <c r="B32" s="46" t="s">
        <v>4</v>
      </c>
      <c r="C32" s="46" t="s">
        <v>8</v>
      </c>
      <c r="D32" s="46" t="s">
        <v>6</v>
      </c>
      <c r="E32" s="47">
        <f>IF('1. Fmto. Rúbrica'!F45="Excelente",100,IF('1. Fmto. Rúbrica'!F45="Regular",50,IF('1. Fmto. Rúbrica'!F45="Deficiente",0)))</f>
        <v>100</v>
      </c>
    </row>
    <row r="33" spans="1:5" x14ac:dyDescent="0.25">
      <c r="A33" s="196"/>
      <c r="B33" s="46" t="s">
        <v>4</v>
      </c>
      <c r="C33" s="46" t="s">
        <v>8</v>
      </c>
      <c r="D33" s="46" t="s">
        <v>6</v>
      </c>
      <c r="E33" s="47">
        <f>IF('1. Fmto. Rúbrica'!F46="Excelente",100,IF('1. Fmto. Rúbrica'!F46="Regular",50,IF('1. Fmto. Rúbrica'!F46="Deficiente",0)))</f>
        <v>0</v>
      </c>
    </row>
    <row r="34" spans="1:5" x14ac:dyDescent="0.25">
      <c r="A34" s="194" t="s">
        <v>136</v>
      </c>
      <c r="B34" s="81" t="s">
        <v>4</v>
      </c>
      <c r="C34" s="81" t="s">
        <v>8</v>
      </c>
      <c r="D34" s="81" t="s">
        <v>6</v>
      </c>
      <c r="E34" s="47">
        <f>IF('1. Fmto. Rúbrica'!F48="Excelente",100,IF('1. Fmto. Rúbrica'!F48="Regular",50,IF('1. Fmto. Rúbrica'!F48="Deficiente",0)))</f>
        <v>50</v>
      </c>
    </row>
    <row r="35" spans="1:5" x14ac:dyDescent="0.25">
      <c r="A35" s="195"/>
      <c r="B35" s="81" t="s">
        <v>4</v>
      </c>
      <c r="C35" s="81" t="s">
        <v>8</v>
      </c>
      <c r="D35" s="81" t="s">
        <v>6</v>
      </c>
      <c r="E35" s="47">
        <f>IF('1. Fmto. Rúbrica'!F49="Excelente",100,IF('1. Fmto. Rúbrica'!F49="Regular",50,IF('1. Fmto. Rúbrica'!F49="Deficiente",0)))</f>
        <v>100</v>
      </c>
    </row>
    <row r="36" spans="1:5" x14ac:dyDescent="0.25">
      <c r="A36" s="195"/>
      <c r="B36" s="80" t="s">
        <v>4</v>
      </c>
      <c r="C36" s="80" t="s">
        <v>8</v>
      </c>
      <c r="D36" s="80" t="s">
        <v>6</v>
      </c>
      <c r="E36" s="47">
        <f>IF('1. Fmto. Rúbrica'!F50="Excelente",100,IF('1. Fmto. Rúbrica'!F50="Regular",50,IF('1. Fmto. Rúbrica'!F50="Deficiente",0)))</f>
        <v>50</v>
      </c>
    </row>
    <row r="37" spans="1:5" x14ac:dyDescent="0.25">
      <c r="A37" s="196"/>
      <c r="B37" s="80" t="s">
        <v>4</v>
      </c>
      <c r="C37" s="80" t="s">
        <v>8</v>
      </c>
      <c r="D37" s="80" t="s">
        <v>6</v>
      </c>
      <c r="E37" s="47">
        <f>IF('1. Fmto. Rúbrica'!F51="Excelente",100,IF('1. Fmto. Rúbrica'!F51="Regular",50,IF('1. Fmto. Rúbrica'!F51="Deficiente",0)))</f>
        <v>50</v>
      </c>
    </row>
    <row r="38" spans="1:5" x14ac:dyDescent="0.25">
      <c r="A38" s="48"/>
      <c r="B38" s="48"/>
      <c r="C38" s="48"/>
      <c r="D38" s="48"/>
      <c r="E38" s="49"/>
    </row>
    <row r="39" spans="1:5" x14ac:dyDescent="0.25">
      <c r="A39" s="50" t="s">
        <v>29</v>
      </c>
      <c r="B39" s="51" t="s">
        <v>30</v>
      </c>
      <c r="C39" s="38"/>
      <c r="D39" s="38"/>
      <c r="E39" s="38"/>
    </row>
    <row r="40" spans="1:5" x14ac:dyDescent="0.25">
      <c r="A40" s="47" t="s">
        <v>31</v>
      </c>
      <c r="B40" s="52" t="s">
        <v>32</v>
      </c>
      <c r="C40" s="38"/>
      <c r="D40" s="38"/>
      <c r="E40" s="38"/>
    </row>
    <row r="41" spans="1:5" ht="15.75" thickBot="1" x14ac:dyDescent="0.3">
      <c r="A41" s="47" t="s">
        <v>33</v>
      </c>
      <c r="B41" s="52" t="s">
        <v>34</v>
      </c>
      <c r="C41" s="38"/>
      <c r="D41" s="38"/>
      <c r="E41" s="38"/>
    </row>
    <row r="42" spans="1:5" ht="15.75" thickBot="1" x14ac:dyDescent="0.3">
      <c r="A42" s="53" t="s">
        <v>35</v>
      </c>
      <c r="B42" s="54" t="s">
        <v>36</v>
      </c>
      <c r="C42" s="103" t="s">
        <v>37</v>
      </c>
      <c r="D42" s="102"/>
      <c r="E42" s="38"/>
    </row>
    <row r="43" spans="1:5" x14ac:dyDescent="0.25">
      <c r="A43" s="47" t="s">
        <v>38</v>
      </c>
      <c r="B43" s="52" t="s">
        <v>39</v>
      </c>
      <c r="C43" s="38"/>
      <c r="D43" s="38"/>
      <c r="E43" s="38"/>
    </row>
    <row r="44" spans="1:5" x14ac:dyDescent="0.25">
      <c r="A44" s="47" t="s">
        <v>40</v>
      </c>
      <c r="B44" s="52" t="s">
        <v>41</v>
      </c>
      <c r="C44" s="38"/>
      <c r="D44" s="38"/>
      <c r="E44" s="38"/>
    </row>
    <row r="45" spans="1:5" x14ac:dyDescent="0.25">
      <c r="A45" s="38"/>
      <c r="B45" s="38"/>
      <c r="C45" s="38"/>
      <c r="D45" s="38"/>
      <c r="E45" s="38"/>
    </row>
    <row r="46" spans="1:5" x14ac:dyDescent="0.25">
      <c r="A46" s="193" t="s">
        <v>47</v>
      </c>
      <c r="B46" s="193"/>
      <c r="C46" s="38"/>
      <c r="D46" s="38"/>
      <c r="E46" s="38"/>
    </row>
    <row r="47" spans="1:5" x14ac:dyDescent="0.25">
      <c r="A47" s="52" t="s">
        <v>46</v>
      </c>
      <c r="B47" s="52" t="s">
        <v>48</v>
      </c>
      <c r="C47" s="38"/>
      <c r="D47" s="38"/>
      <c r="E47" s="38"/>
    </row>
    <row r="48" spans="1:5" x14ac:dyDescent="0.25">
      <c r="A48" s="52" t="s">
        <v>45</v>
      </c>
      <c r="B48" s="52" t="s">
        <v>49</v>
      </c>
      <c r="C48" s="38"/>
      <c r="D48" s="38"/>
      <c r="E48" s="38"/>
    </row>
    <row r="49" spans="1:6" x14ac:dyDescent="0.25">
      <c r="A49" s="38"/>
      <c r="B49" s="38"/>
      <c r="C49" s="38"/>
      <c r="D49" s="38"/>
      <c r="E49" s="38"/>
    </row>
    <row r="50" spans="1:6" x14ac:dyDescent="0.25">
      <c r="A50" s="163" t="s">
        <v>53</v>
      </c>
      <c r="B50" s="163"/>
      <c r="C50" s="163"/>
      <c r="D50" s="38"/>
      <c r="E50" s="38"/>
    </row>
    <row r="51" spans="1:6" x14ac:dyDescent="0.25">
      <c r="A51" s="55" t="s">
        <v>54</v>
      </c>
      <c r="B51" s="56"/>
      <c r="C51" s="57"/>
      <c r="D51" s="38"/>
      <c r="E51" s="38"/>
    </row>
    <row r="52" spans="1:6" x14ac:dyDescent="0.25">
      <c r="A52" s="55" t="s">
        <v>55</v>
      </c>
      <c r="B52" s="56"/>
      <c r="C52" s="57"/>
      <c r="D52" s="38"/>
      <c r="E52" s="38"/>
    </row>
    <row r="53" spans="1:6" x14ac:dyDescent="0.25">
      <c r="A53" s="55" t="s">
        <v>56</v>
      </c>
      <c r="B53" s="56"/>
      <c r="C53" s="57"/>
      <c r="D53" s="38"/>
      <c r="E53" s="38"/>
    </row>
    <row r="54" spans="1:6" x14ac:dyDescent="0.25">
      <c r="A54" s="38"/>
      <c r="B54" s="38"/>
      <c r="C54" s="38"/>
      <c r="D54" s="38"/>
      <c r="E54" s="38"/>
    </row>
    <row r="55" spans="1:6" x14ac:dyDescent="0.25">
      <c r="A55" s="104" t="s">
        <v>219</v>
      </c>
      <c r="B55" s="104" t="s">
        <v>222</v>
      </c>
      <c r="C55" s="105" t="s">
        <v>223</v>
      </c>
      <c r="D55" s="106" t="s">
        <v>224</v>
      </c>
      <c r="E55" s="107" t="s">
        <v>225</v>
      </c>
      <c r="F55" s="108" t="s">
        <v>226</v>
      </c>
    </row>
    <row r="56" spans="1:6" ht="47.25" x14ac:dyDescent="0.25">
      <c r="A56" s="109" t="s">
        <v>227</v>
      </c>
      <c r="B56" s="110" t="s">
        <v>228</v>
      </c>
      <c r="C56" s="111" t="s">
        <v>229</v>
      </c>
      <c r="D56" s="110" t="s">
        <v>230</v>
      </c>
      <c r="E56" s="110" t="s">
        <v>231</v>
      </c>
      <c r="F56" s="112" t="s">
        <v>232</v>
      </c>
    </row>
    <row r="57" spans="1:6" ht="60" x14ac:dyDescent="0.25">
      <c r="A57" s="109" t="s">
        <v>233</v>
      </c>
      <c r="B57" s="110" t="s">
        <v>234</v>
      </c>
      <c r="C57" s="111" t="s">
        <v>235</v>
      </c>
      <c r="D57" s="110" t="s">
        <v>236</v>
      </c>
      <c r="E57" s="110" t="s">
        <v>237</v>
      </c>
      <c r="F57" s="113"/>
    </row>
    <row r="58" spans="1:6" ht="30" x14ac:dyDescent="0.25">
      <c r="A58" s="109" t="s">
        <v>238</v>
      </c>
      <c r="B58" s="110" t="s">
        <v>239</v>
      </c>
      <c r="C58" s="111" t="s">
        <v>240</v>
      </c>
      <c r="D58" s="110"/>
      <c r="E58" s="114" t="s">
        <v>241</v>
      </c>
      <c r="F58" s="113"/>
    </row>
    <row r="59" spans="1:6" ht="30" x14ac:dyDescent="0.25">
      <c r="A59" s="109" t="s">
        <v>242</v>
      </c>
      <c r="B59" s="110" t="s">
        <v>243</v>
      </c>
      <c r="C59" s="115" t="s">
        <v>244</v>
      </c>
      <c r="D59" s="110"/>
      <c r="E59" s="113"/>
      <c r="F59" s="113"/>
    </row>
    <row r="60" spans="1:6" x14ac:dyDescent="0.25">
      <c r="A60" s="109" t="s">
        <v>245</v>
      </c>
      <c r="B60" s="110" t="s">
        <v>246</v>
      </c>
      <c r="C60" s="110"/>
      <c r="D60" s="110"/>
      <c r="E60" s="113"/>
      <c r="F60" s="113"/>
    </row>
    <row r="61" spans="1:6" x14ac:dyDescent="0.25">
      <c r="A61" s="116"/>
      <c r="B61" s="110" t="s">
        <v>247</v>
      </c>
      <c r="C61" s="110"/>
      <c r="D61" s="110"/>
      <c r="E61" s="113"/>
      <c r="F61" s="113"/>
    </row>
    <row r="63" spans="1:6" ht="30" x14ac:dyDescent="0.25">
      <c r="A63" s="117" t="s">
        <v>228</v>
      </c>
      <c r="B63" s="117" t="s">
        <v>234</v>
      </c>
      <c r="C63" s="117" t="s">
        <v>239</v>
      </c>
      <c r="D63" s="117" t="s">
        <v>243</v>
      </c>
      <c r="E63" s="117" t="s">
        <v>246</v>
      </c>
      <c r="F63" s="117" t="s">
        <v>247</v>
      </c>
    </row>
    <row r="64" spans="1:6" ht="45" x14ac:dyDescent="0.25">
      <c r="A64" s="118" t="s">
        <v>248</v>
      </c>
      <c r="B64" s="118" t="s">
        <v>249</v>
      </c>
      <c r="C64" s="118" t="s">
        <v>250</v>
      </c>
      <c r="D64" s="118" t="s">
        <v>251</v>
      </c>
      <c r="E64" s="118" t="s">
        <v>252</v>
      </c>
      <c r="F64" s="118" t="s">
        <v>253</v>
      </c>
    </row>
    <row r="65" spans="1:6" x14ac:dyDescent="0.25">
      <c r="A65" s="118" t="s">
        <v>57</v>
      </c>
      <c r="B65" s="119"/>
      <c r="C65" s="119"/>
      <c r="D65" s="47"/>
      <c r="E65" s="118" t="s">
        <v>254</v>
      </c>
      <c r="F65" s="120"/>
    </row>
    <row r="66" spans="1:6" ht="45" x14ac:dyDescent="0.25">
      <c r="A66" s="118" t="s">
        <v>255</v>
      </c>
      <c r="B66" s="119"/>
      <c r="C66" s="119"/>
      <c r="D66" s="47"/>
      <c r="E66" s="118" t="s">
        <v>256</v>
      </c>
      <c r="F66" s="120"/>
    </row>
    <row r="67" spans="1:6" ht="45" x14ac:dyDescent="0.25">
      <c r="A67" s="118" t="s">
        <v>257</v>
      </c>
      <c r="B67" s="119"/>
      <c r="C67" s="119"/>
      <c r="D67" s="47"/>
      <c r="E67" s="47"/>
      <c r="F67" s="120"/>
    </row>
    <row r="68" spans="1:6" ht="45" x14ac:dyDescent="0.25">
      <c r="A68" s="118" t="s">
        <v>258</v>
      </c>
      <c r="B68" s="53"/>
      <c r="C68" s="53"/>
      <c r="D68" s="47"/>
      <c r="E68" s="47"/>
      <c r="F68" s="120"/>
    </row>
    <row r="70" spans="1:6" ht="30" x14ac:dyDescent="0.25">
      <c r="A70" s="121" t="s">
        <v>229</v>
      </c>
      <c r="B70" s="121" t="s">
        <v>235</v>
      </c>
      <c r="C70" s="121" t="s">
        <v>240</v>
      </c>
      <c r="D70" s="122" t="s">
        <v>244</v>
      </c>
    </row>
    <row r="71" spans="1:6" ht="30" x14ac:dyDescent="0.25">
      <c r="A71" s="118" t="s">
        <v>259</v>
      </c>
      <c r="B71" s="118" t="s">
        <v>260</v>
      </c>
      <c r="C71" s="118" t="s">
        <v>261</v>
      </c>
      <c r="D71" s="118" t="s">
        <v>262</v>
      </c>
    </row>
    <row r="72" spans="1:6" ht="30" x14ac:dyDescent="0.25">
      <c r="A72" s="118" t="s">
        <v>263</v>
      </c>
      <c r="B72" s="118" t="s">
        <v>264</v>
      </c>
      <c r="C72" s="123"/>
      <c r="D72" s="47"/>
    </row>
    <row r="73" spans="1:6" ht="30" x14ac:dyDescent="0.25">
      <c r="A73" s="118" t="s">
        <v>265</v>
      </c>
      <c r="B73" s="124"/>
      <c r="C73" s="119"/>
      <c r="D73" s="120"/>
    </row>
    <row r="75" spans="1:6" ht="30" x14ac:dyDescent="0.25">
      <c r="A75" s="125" t="s">
        <v>230</v>
      </c>
      <c r="B75" s="125" t="s">
        <v>236</v>
      </c>
    </row>
    <row r="76" spans="1:6" ht="30" x14ac:dyDescent="0.25">
      <c r="A76" s="118" t="s">
        <v>266</v>
      </c>
      <c r="B76" s="118" t="s">
        <v>267</v>
      </c>
    </row>
    <row r="77" spans="1:6" ht="30" x14ac:dyDescent="0.25">
      <c r="A77" s="118" t="s">
        <v>268</v>
      </c>
      <c r="B77" s="118" t="s">
        <v>268</v>
      </c>
    </row>
    <row r="78" spans="1:6" x14ac:dyDescent="0.25">
      <c r="A78" s="118" t="s">
        <v>269</v>
      </c>
      <c r="B78" s="124"/>
    </row>
    <row r="80" spans="1:6" x14ac:dyDescent="0.25">
      <c r="A80" s="126" t="s">
        <v>231</v>
      </c>
      <c r="B80" s="126" t="s">
        <v>237</v>
      </c>
      <c r="C80" s="127" t="s">
        <v>241</v>
      </c>
    </row>
    <row r="81" spans="1:3" ht="45" x14ac:dyDescent="0.25">
      <c r="A81" s="118" t="s">
        <v>270</v>
      </c>
      <c r="B81" s="118" t="s">
        <v>271</v>
      </c>
      <c r="C81" s="118" t="s">
        <v>272</v>
      </c>
    </row>
    <row r="82" spans="1:3" x14ac:dyDescent="0.25">
      <c r="A82" s="118" t="s">
        <v>273</v>
      </c>
      <c r="B82" s="118" t="s">
        <v>274</v>
      </c>
      <c r="C82" s="124"/>
    </row>
    <row r="83" spans="1:3" ht="30" x14ac:dyDescent="0.25">
      <c r="A83" s="118" t="s">
        <v>275</v>
      </c>
      <c r="B83" s="124"/>
      <c r="C83" s="124"/>
    </row>
    <row r="85" spans="1:3" ht="47.25" x14ac:dyDescent="0.25">
      <c r="A85" s="128" t="s">
        <v>232</v>
      </c>
    </row>
    <row r="86" spans="1:3" ht="45" x14ac:dyDescent="0.25">
      <c r="A86" s="129" t="s">
        <v>276</v>
      </c>
    </row>
    <row r="87" spans="1:3" ht="60" x14ac:dyDescent="0.25">
      <c r="A87" s="129" t="s">
        <v>277</v>
      </c>
    </row>
  </sheetData>
  <sheetProtection algorithmName="SHA-512" hashValue="b2WFNJKa9P+vEmD3R8rOEHn4/hiynkPgEmYU2CLjzNb4cqKIEXZIf5BapnmEK6zbXlwNdkOTgj4MkVeJsabs9w==" saltValue="lfWYDIT2OvFz7sfE9GeDLw==" spinCount="100000" sheet="1" objects="1" scenarios="1"/>
  <mergeCells count="12">
    <mergeCell ref="A2:A4"/>
    <mergeCell ref="A5:A7"/>
    <mergeCell ref="B1:D1"/>
    <mergeCell ref="A46:B46"/>
    <mergeCell ref="A50:C50"/>
    <mergeCell ref="A8:A12"/>
    <mergeCell ref="A13:A15"/>
    <mergeCell ref="A16:A18"/>
    <mergeCell ref="A19:A21"/>
    <mergeCell ref="A22:A27"/>
    <mergeCell ref="A30:A33"/>
    <mergeCell ref="A34:A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20</vt:i4>
      </vt:variant>
    </vt:vector>
  </HeadingPairs>
  <TitlesOfParts>
    <vt:vector size="24" baseType="lpstr">
      <vt:lpstr>Manual del usuario</vt:lpstr>
      <vt:lpstr>1. Fmto. Rúbrica</vt:lpstr>
      <vt:lpstr>2. Fmto. Evaluación</vt:lpstr>
      <vt:lpstr>Control de cambios</vt:lpstr>
      <vt:lpstr>Administración_Financiera_y_de_Sistemas</vt:lpstr>
      <vt:lpstr>Contaduría_Pública</vt:lpstr>
      <vt:lpstr>Derecho</vt:lpstr>
      <vt:lpstr>Especialización_en_Agronegocios</vt:lpstr>
      <vt:lpstr>Especialización_en_Bienestar_Animal_y_Etología</vt:lpstr>
      <vt:lpstr>Especialización_Legislación_Rural_y_Ordenamiento_Territorial</vt:lpstr>
      <vt:lpstr>Especialización_SGI</vt:lpstr>
      <vt:lpstr>Especialización_SIHGA</vt:lpstr>
      <vt:lpstr>Facultad_Ciencias_Económicas_Administrativas_y_Contables</vt:lpstr>
      <vt:lpstr>Facultad_de_Ciencias_Agrarias</vt:lpstr>
      <vt:lpstr>Facultad_de_Ciencias_Jurídicas_y_Humanidades</vt:lpstr>
      <vt:lpstr>Facultad_de_Educación</vt:lpstr>
      <vt:lpstr>Facultad_de_Ingeniería</vt:lpstr>
      <vt:lpstr>Ingeniería_Agroindustrial</vt:lpstr>
      <vt:lpstr>Ingeniería_de_Alimentos</vt:lpstr>
      <vt:lpstr>Ingeniería_Industrial</vt:lpstr>
      <vt:lpstr>Ingeniería_Mecatrónica</vt:lpstr>
      <vt:lpstr>Línea_en_Ciencias_Naturales_y_Educación_Ambiental</vt:lpstr>
      <vt:lpstr>Medicina_Veterinaria</vt:lpstr>
      <vt:lpstr>Zootecnia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DTC-ING ALIMENTOS:Angela Maria Farias Campones</dc:creator>
  <cp:lastModifiedBy>roncancio.nora</cp:lastModifiedBy>
  <cp:lastPrinted>2019-02-15T20:05:49Z</cp:lastPrinted>
  <dcterms:created xsi:type="dcterms:W3CDTF">2019-02-13T15:37:41Z</dcterms:created>
  <dcterms:modified xsi:type="dcterms:W3CDTF">2019-10-28T16:20:29Z</dcterms:modified>
</cp:coreProperties>
</file>