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raria-my.sharepoint.com/personal/salcedo_juan_uniagraria_edu_co/Documents/Programa Ciencia de Datos/DEFINITIVOS/CALIDAD - ENVÍO 2/Profesional en Ciencia de Datos/Condición 3/"/>
    </mc:Choice>
  </mc:AlternateContent>
  <xr:revisionPtr revIDLastSave="699" documentId="13_ncr:1_{DC41FB97-01D5-4AE6-B35D-0424BBA6CB81}" xr6:coauthVersionLast="47" xr6:coauthVersionMax="47" xr10:uidLastSave="{93F544F6-F41B-4087-9E10-635685966B16}"/>
  <bookViews>
    <workbookView xWindow="-110" yWindow="-110" windowWidth="19420" windowHeight="11500" xr2:uid="{FB7258CF-A02B-2D44-A40E-81C8E888C5F9}"/>
  </bookViews>
  <sheets>
    <sheet name="Ciencia Datos" sheetId="1" r:id="rId1"/>
  </sheets>
  <definedNames>
    <definedName name="_xlnm.Print_Area" localSheetId="0">'Ciencia Datos'!$A$1:$CD$118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20" i="1" l="1"/>
  <c r="BZ6" i="1"/>
  <c r="CD48" i="1" l="1"/>
  <c r="CD6" i="1"/>
  <c r="CC6" i="1"/>
  <c r="CB6" i="1"/>
  <c r="CA6" i="1"/>
  <c r="BY6" i="1"/>
  <c r="CC20" i="1"/>
  <c r="CB20" i="1"/>
  <c r="CA20" i="1"/>
  <c r="BZ20" i="1"/>
  <c r="BY20" i="1"/>
  <c r="CD26" i="1" l="1"/>
  <c r="CC26" i="1"/>
  <c r="CB26" i="1"/>
  <c r="CA26" i="1"/>
  <c r="BZ26" i="1"/>
  <c r="BY26" i="1"/>
  <c r="CC48" i="1"/>
  <c r="CB48" i="1"/>
  <c r="CA48" i="1"/>
  <c r="BZ48" i="1"/>
  <c r="BY48" i="1"/>
  <c r="CD55" i="1"/>
  <c r="CC55" i="1"/>
  <c r="CB55" i="1"/>
  <c r="CA55" i="1"/>
  <c r="BZ55" i="1"/>
  <c r="BY55" i="1"/>
  <c r="CD62" i="1"/>
  <c r="CC62" i="1"/>
  <c r="CB62" i="1"/>
  <c r="CA62" i="1"/>
  <c r="BZ62" i="1"/>
  <c r="BY62" i="1"/>
  <c r="CD69" i="1"/>
  <c r="CC69" i="1"/>
  <c r="CB69" i="1"/>
  <c r="CA69" i="1"/>
  <c r="BZ69" i="1"/>
  <c r="BY69" i="1"/>
  <c r="BY76" i="1"/>
  <c r="CD76" i="1"/>
  <c r="CC76" i="1"/>
  <c r="CB76" i="1"/>
  <c r="CA76" i="1"/>
  <c r="BZ76" i="1"/>
  <c r="CD83" i="1"/>
  <c r="CC83" i="1"/>
  <c r="CB83" i="1"/>
  <c r="CA83" i="1"/>
  <c r="BZ83" i="1"/>
  <c r="BY83" i="1"/>
  <c r="BZ102" i="1" l="1"/>
  <c r="BI105" i="1"/>
  <c r="BA105" i="1"/>
  <c r="AS105" i="1"/>
  <c r="AK105" i="1"/>
  <c r="AC105" i="1"/>
  <c r="U105" i="1"/>
  <c r="M105" i="1"/>
  <c r="E105" i="1"/>
  <c r="BI104" i="1"/>
  <c r="BA104" i="1"/>
  <c r="AS104" i="1"/>
  <c r="AK104" i="1"/>
  <c r="AC104" i="1"/>
  <c r="U104" i="1"/>
  <c r="M104" i="1"/>
  <c r="E104" i="1"/>
  <c r="BI103" i="1"/>
  <c r="BA103" i="1"/>
  <c r="AS103" i="1"/>
  <c r="AK103" i="1"/>
  <c r="AC103" i="1"/>
  <c r="U103" i="1"/>
  <c r="M103" i="1"/>
  <c r="E103" i="1"/>
  <c r="BI102" i="1"/>
  <c r="BA102" i="1"/>
  <c r="AS102" i="1"/>
  <c r="AK102" i="1"/>
  <c r="AC102" i="1"/>
  <c r="U102" i="1"/>
  <c r="M102" i="1"/>
  <c r="E102" i="1"/>
  <c r="AK106" i="1"/>
  <c r="BI107" i="1"/>
  <c r="E106" i="1"/>
  <c r="M106" i="1"/>
  <c r="U106" i="1"/>
  <c r="AC106" i="1"/>
  <c r="AS106" i="1"/>
  <c r="BA106" i="1"/>
  <c r="BI106" i="1"/>
  <c r="AC107" i="1"/>
  <c r="BA107" i="1"/>
  <c r="AS107" i="1"/>
  <c r="AK107" i="1"/>
  <c r="U107" i="1"/>
  <c r="M107" i="1"/>
  <c r="E107" i="1"/>
  <c r="BQ102" i="1"/>
  <c r="BQ103" i="1"/>
  <c r="BQ104" i="1"/>
  <c r="BQ105" i="1"/>
  <c r="BQ106" i="1"/>
  <c r="BQ107" i="1"/>
  <c r="BY106" i="1" l="1"/>
</calcChain>
</file>

<file path=xl/sharedStrings.xml><?xml version="1.0" encoding="utf-8"?>
<sst xmlns="http://schemas.openxmlformats.org/spreadsheetml/2006/main" count="648" uniqueCount="163">
  <si>
    <t>PLAN DE ESTUDIOS - PROFESIONAL EN CIENCIA DE DATOS - MODALIDAD VIRTUAL</t>
  </si>
  <si>
    <t>Componente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</si>
  <si>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</si>
  <si>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</si>
  <si>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</si>
  <si>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</si>
  <si>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</si>
  <si>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</si>
  <si>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</si>
  <si>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</si>
  <si>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</si>
  <si>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CURSOS</t>
  </si>
  <si>
    <t>CR</t>
  </si>
  <si>
    <t>HAD</t>
  </si>
  <si>
    <t>HP/AD</t>
  </si>
  <si>
    <t>HP/EI</t>
  </si>
  <si>
    <t>HEI</t>
  </si>
  <si>
    <t>COMPONENTE MATEMÁTICAS Y ESTADÍSTICA</t>
  </si>
  <si>
    <t>1.1</t>
  </si>
  <si>
    <t>2.1</t>
  </si>
  <si>
    <t>3.1</t>
  </si>
  <si>
    <t>4.1</t>
  </si>
  <si>
    <t>5.1</t>
  </si>
  <si>
    <t>6.1</t>
  </si>
  <si>
    <t>7.1</t>
  </si>
  <si>
    <t>HP</t>
  </si>
  <si>
    <t>TIP</t>
  </si>
  <si>
    <t>AD</t>
  </si>
  <si>
    <t>EI</t>
  </si>
  <si>
    <t>TP</t>
  </si>
  <si>
    <t>T</t>
  </si>
  <si>
    <t>Precálculo</t>
  </si>
  <si>
    <t>Matemáticas Discretas</t>
  </si>
  <si>
    <t>Probabilidad y Estadística</t>
  </si>
  <si>
    <t>Estadística Inferencial</t>
  </si>
  <si>
    <t>Diseño de Experimentos</t>
  </si>
  <si>
    <t>Estadística Multivariada</t>
  </si>
  <si>
    <t>Geoestadística</t>
  </si>
  <si>
    <t>PR</t>
  </si>
  <si>
    <t>2.2</t>
  </si>
  <si>
    <t>3.2</t>
  </si>
  <si>
    <t>4.2</t>
  </si>
  <si>
    <t>5.2</t>
  </si>
  <si>
    <t>Álgebra Lineal</t>
  </si>
  <si>
    <t>Cálculo Diferencial e Integral</t>
  </si>
  <si>
    <t>Cálculo Multivariado</t>
  </si>
  <si>
    <t>Ecuaciones Diferenciales</t>
  </si>
  <si>
    <t>COMPONENTE GESTIÓN DE DATOS Y PROGRAMACIÓN</t>
  </si>
  <si>
    <t>1.2</t>
  </si>
  <si>
    <t>2.3</t>
  </si>
  <si>
    <t>3.3</t>
  </si>
  <si>
    <t>4.3</t>
  </si>
  <si>
    <t>5.3</t>
  </si>
  <si>
    <t>Fundamentos de Programación</t>
  </si>
  <si>
    <t>Programación Aplicada</t>
  </si>
  <si>
    <t>Bases de Datos</t>
  </si>
  <si>
    <t>Big Data</t>
  </si>
  <si>
    <t>Introducción a la Inteligencia Artificial</t>
  </si>
  <si>
    <t>3.4</t>
  </si>
  <si>
    <t>2.4</t>
  </si>
  <si>
    <t>COMPONENTE CIENCIA DE DATOS</t>
  </si>
  <si>
    <t>1.3</t>
  </si>
  <si>
    <t>6.2</t>
  </si>
  <si>
    <t>8.1</t>
  </si>
  <si>
    <t>Tecnologías para la Gestión de la Información</t>
  </si>
  <si>
    <t>Gestión de Proyectos</t>
  </si>
  <si>
    <t>PLN</t>
  </si>
  <si>
    <t>6.3</t>
  </si>
  <si>
    <t>1.4</t>
  </si>
  <si>
    <t>4.4</t>
  </si>
  <si>
    <t>5.4</t>
  </si>
  <si>
    <t>7.2</t>
  </si>
  <si>
    <t>8.2</t>
  </si>
  <si>
    <t>Introducción a la Ciencia de 
Datos</t>
  </si>
  <si>
    <t>Ética y Gobernanza</t>
  </si>
  <si>
    <t>Inteligencia de Negocios I</t>
  </si>
  <si>
    <t>Inteligencia de Negocios II</t>
  </si>
  <si>
    <t>Visualización de Datos</t>
  </si>
  <si>
    <t>Machine Learning I</t>
  </si>
  <si>
    <t>Machine Learning II</t>
  </si>
  <si>
    <t>Deep Learning</t>
  </si>
  <si>
    <t>8.3</t>
  </si>
  <si>
    <t>Sistemas de Información Geográfica - SIG</t>
  </si>
  <si>
    <t>COMPONENTE EN CIENCIAS DE LA TIERRA</t>
  </si>
  <si>
    <t>1.5</t>
  </si>
  <si>
    <t>2.5</t>
  </si>
  <si>
    <t>3.5</t>
  </si>
  <si>
    <t>6.4</t>
  </si>
  <si>
    <t>7.3</t>
  </si>
  <si>
    <t>Fundamentos de Química Ambiental</t>
  </si>
  <si>
    <t>Ecología Aplicada</t>
  </si>
  <si>
    <t xml:space="preserve"> Física Aplicada</t>
  </si>
  <si>
    <t>Ciencias de la Tierra I</t>
  </si>
  <si>
    <t>Ciencias de la Tierra II</t>
  </si>
  <si>
    <t>Componente de Formación Uniagrarista</t>
  </si>
  <si>
    <t>1.6</t>
  </si>
  <si>
    <t>2.6</t>
  </si>
  <si>
    <t>4.5</t>
  </si>
  <si>
    <t>5.5</t>
  </si>
  <si>
    <t>Filosofía Uniagrariasta</t>
  </si>
  <si>
    <t>Cultura del Emprendimiento</t>
  </si>
  <si>
    <t>Sostenibilidad  Ambiental</t>
  </si>
  <si>
    <t>Desarrollo Regional y Territorial</t>
  </si>
  <si>
    <t>Componente de Formación para la  Investigación</t>
  </si>
  <si>
    <t>4.6</t>
  </si>
  <si>
    <t>5.6</t>
  </si>
  <si>
    <t>7.4</t>
  </si>
  <si>
    <t>8.4</t>
  </si>
  <si>
    <t>Introducción a la Investigación</t>
  </si>
  <si>
    <t>Metodología de la Investigación</t>
  </si>
  <si>
    <t>Seminario de Investigación</t>
  </si>
  <si>
    <t>Opción de Grado</t>
  </si>
  <si>
    <t>Componente Socio Humanístico</t>
  </si>
  <si>
    <t>1.7</t>
  </si>
  <si>
    <t>3.6</t>
  </si>
  <si>
    <t>4.7</t>
  </si>
  <si>
    <t>Lectura Crítica y Escritura Creativa</t>
  </si>
  <si>
    <t>Historia, Arte y Cultura</t>
  </si>
  <si>
    <t>Humanismo y Paz</t>
  </si>
  <si>
    <t>Componente Electivo Institucional</t>
  </si>
  <si>
    <t>2.7</t>
  </si>
  <si>
    <t>3.7</t>
  </si>
  <si>
    <t>5.7</t>
  </si>
  <si>
    <t>8.5</t>
  </si>
  <si>
    <t>Electiva Institucional I</t>
  </si>
  <si>
    <t>Electiva Institucional II</t>
  </si>
  <si>
    <t>Electiva Institucional III</t>
  </si>
  <si>
    <t>Electiva Institucional IV</t>
  </si>
  <si>
    <t>Componente Electivo de Profundización</t>
  </si>
  <si>
    <t>7.5</t>
  </si>
  <si>
    <t xml:space="preserve">T </t>
  </si>
  <si>
    <t>Electiva de Profundización III</t>
  </si>
  <si>
    <t>6.5</t>
  </si>
  <si>
    <t>7.6</t>
  </si>
  <si>
    <t>Electiva de Profundización I</t>
  </si>
  <si>
    <t>Electiva de Profundización IV</t>
  </si>
  <si>
    <t>6.6</t>
  </si>
  <si>
    <t>7.7</t>
  </si>
  <si>
    <t>8.6</t>
  </si>
  <si>
    <t>Electiva de Profundización II</t>
  </si>
  <si>
    <t>Electiva de Profundización V</t>
  </si>
  <si>
    <t>Electiva de Profundización VI</t>
  </si>
  <si>
    <t>Distribución de horas</t>
  </si>
  <si>
    <t>Cantidad de Cursos Académicos</t>
  </si>
  <si>
    <t>Convenciones</t>
  </si>
  <si>
    <t>Núcleos</t>
  </si>
  <si>
    <t xml:space="preserve">CR </t>
  </si>
  <si>
    <t>Crédito Académico</t>
  </si>
  <si>
    <t>Tipología</t>
  </si>
  <si>
    <t xml:space="preserve">Núcleo básico común de formación (NBCF) </t>
  </si>
  <si>
    <t>HAD/AD</t>
  </si>
  <si>
    <t>Horas de Asistencia Docente</t>
  </si>
  <si>
    <t>Curso Teórico</t>
  </si>
  <si>
    <t>Núcleo de formación por área de conocimiento (NFAC)</t>
  </si>
  <si>
    <t xml:space="preserve">HP </t>
  </si>
  <si>
    <t>Horas Componente práctico</t>
  </si>
  <si>
    <t>Curso Teórico-Práctico</t>
  </si>
  <si>
    <t xml:space="preserve">Núcleo de formación disciplinar y de profundización (NFDP) </t>
  </si>
  <si>
    <t>HEI/EI</t>
  </si>
  <si>
    <t>Horas de Estudio independiente</t>
  </si>
  <si>
    <t>P</t>
  </si>
  <si>
    <t>Curso Práctico</t>
  </si>
  <si>
    <r>
      <rPr>
        <b/>
        <sz val="12"/>
        <rFont val="Calibri"/>
        <family val="2"/>
        <scheme val="minor"/>
      </rPr>
      <t>NOTA: *</t>
    </r>
    <r>
      <rPr>
        <sz val="12"/>
        <rFont val="Calibri"/>
        <family val="2"/>
        <scheme val="minor"/>
      </rPr>
      <t xml:space="preserve"> El Componente Electivo Institucional podrá tener 5 o 6 créditos académicos y podrá incluir cursos de orden artístico, cultural, deportivo o interdisciplinares. La distribución del número de créditos, tipología y cantidad de cursos la deteriminará el Comité Académico y Curricular del programa.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</si>
</sst>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</font>
    <font>
      <b/>
      <sz val="2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BB48"/>
        <bgColor indexed="64"/>
      </patternFill>
    </fill>
    <fill>
      <patternFill patternType="solid">
        <fgColor rgb="FFC0D235"/>
        <bgColor indexed="64"/>
      </patternFill>
    </fill>
    <fill>
      <patternFill patternType="solid">
        <fgColor rgb="FFE9E232"/>
        <bgColor indexed="64"/>
      </patternFill>
    </fill>
    <fill>
      <patternFill patternType="solid">
        <fgColor rgb="FFD7951E"/>
        <bgColor indexed="64"/>
      </patternFill>
    </fill>
    <fill>
      <patternFill patternType="solid">
        <fgColor rgb="FFF4A70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D9D3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18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19" xfId="0" applyBorder="1" applyAlignment="1">
      <alignment wrapText="1"/>
    </xf>
    <xf numFmtId="0" fontId="0" fillId="0" borderId="9" xfId="0" applyBorder="1"/>
    <xf numFmtId="0" fontId="3" fillId="0" borderId="0" xfId="0" applyFont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19" xfId="0" applyBorder="1"/>
    <xf numFmtId="0" fontId="0" fillId="0" borderId="0" xfId="0" applyAlignment="1">
      <alignment vertical="center"/>
    </xf>
    <xf numFmtId="0" fontId="0" fillId="0" borderId="25" xfId="0" applyBorder="1"/>
    <xf numFmtId="0" fontId="0" fillId="0" borderId="36" xfId="0" applyBorder="1"/>
    <xf numFmtId="0" fontId="0" fillId="0" borderId="37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35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 applyAlignment="1">
      <alignment wrapText="1"/>
    </xf>
    <xf numFmtId="0" fontId="0" fillId="0" borderId="23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20" xfId="0" applyBorder="1" applyAlignment="1">
      <alignment wrapText="1"/>
    </xf>
    <xf numFmtId="0" fontId="0" fillId="0" borderId="34" xfId="0" applyBorder="1"/>
    <xf numFmtId="0" fontId="6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8" borderId="12" xfId="0" applyFill="1" applyBorder="1"/>
    <xf numFmtId="0" fontId="1" fillId="8" borderId="31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center" vertical="center" wrapText="1"/>
    </xf>
    <xf numFmtId="0" fontId="1" fillId="8" borderId="41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 wrapText="1"/>
    </xf>
    <xf numFmtId="0" fontId="8" fillId="8" borderId="47" xfId="0" applyFont="1" applyFill="1" applyBorder="1" applyAlignment="1">
      <alignment horizontal="center" vertical="center" wrapText="1"/>
    </xf>
    <xf numFmtId="0" fontId="0" fillId="8" borderId="48" xfId="0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/>
    </xf>
    <xf numFmtId="0" fontId="0" fillId="8" borderId="2" xfId="0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0" fillId="8" borderId="33" xfId="0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5" xfId="0" applyBorder="1"/>
    <xf numFmtId="0" fontId="2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2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0" borderId="9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vertical="center"/>
    </xf>
    <xf numFmtId="0" fontId="4" fillId="8" borderId="12" xfId="0" applyFont="1" applyFill="1" applyBorder="1" applyAlignment="1">
      <alignment vertical="center"/>
    </xf>
    <xf numFmtId="0" fontId="5" fillId="8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56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wrapText="1"/>
    </xf>
    <xf numFmtId="0" fontId="2" fillId="13" borderId="5" xfId="0" applyFont="1" applyFill="1" applyBorder="1" applyAlignment="1">
      <alignment horizontal="center" vertical="center" wrapText="1"/>
    </xf>
    <xf numFmtId="0" fontId="0" fillId="0" borderId="60" xfId="0" applyBorder="1" applyAlignment="1">
      <alignment wrapText="1"/>
    </xf>
    <xf numFmtId="0" fontId="2" fillId="0" borderId="61" xfId="0" applyFont="1" applyBorder="1" applyAlignment="1">
      <alignment horizontal="center" vertical="center" wrapText="1"/>
    </xf>
    <xf numFmtId="0" fontId="2" fillId="13" borderId="61" xfId="0" applyFont="1" applyFill="1" applyBorder="1" applyAlignment="1">
      <alignment horizontal="center" vertical="center" wrapText="1"/>
    </xf>
    <xf numFmtId="0" fontId="0" fillId="0" borderId="62" xfId="0" applyBorder="1"/>
    <xf numFmtId="0" fontId="0" fillId="9" borderId="46" xfId="0" applyFill="1" applyBorder="1"/>
    <xf numFmtId="0" fontId="0" fillId="15" borderId="43" xfId="0" applyFill="1" applyBorder="1"/>
    <xf numFmtId="0" fontId="0" fillId="0" borderId="64" xfId="0" applyBorder="1"/>
    <xf numFmtId="0" fontId="0" fillId="8" borderId="63" xfId="0" applyFill="1" applyBorder="1" applyAlignment="1">
      <alignment horizontal="left" vertical="center"/>
    </xf>
    <xf numFmtId="0" fontId="0" fillId="8" borderId="48" xfId="0" applyFill="1" applyBorder="1" applyAlignment="1">
      <alignment horizontal="left" vertical="center"/>
    </xf>
    <xf numFmtId="0" fontId="0" fillId="8" borderId="26" xfId="0" applyFill="1" applyBorder="1" applyAlignment="1">
      <alignment horizontal="left" vertical="center"/>
    </xf>
    <xf numFmtId="0" fontId="0" fillId="8" borderId="50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0" fontId="0" fillId="8" borderId="27" xfId="0" applyFill="1" applyBorder="1" applyAlignment="1">
      <alignment horizontal="left" vertical="center" wrapText="1"/>
    </xf>
    <xf numFmtId="0" fontId="0" fillId="8" borderId="55" xfId="0" applyFill="1" applyBorder="1" applyAlignment="1">
      <alignment horizontal="left" vertical="center" wrapText="1"/>
    </xf>
    <xf numFmtId="0" fontId="0" fillId="8" borderId="33" xfId="0" applyFill="1" applyBorder="1" applyAlignment="1">
      <alignment horizontal="left" vertical="center" wrapText="1"/>
    </xf>
    <xf numFmtId="0" fontId="0" fillId="8" borderId="28" xfId="0" applyFill="1" applyBorder="1" applyAlignment="1">
      <alignment horizontal="left" vertical="center" wrapText="1"/>
    </xf>
    <xf numFmtId="0" fontId="1" fillId="8" borderId="10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11" fillId="1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5" borderId="5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25" xfId="0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7" fillId="8" borderId="24" xfId="0" applyFont="1" applyFill="1" applyBorder="1" applyAlignment="1">
      <alignment horizontal="left" vertical="center" wrapText="1"/>
    </xf>
    <xf numFmtId="0" fontId="7" fillId="8" borderId="23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8" fillId="8" borderId="29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45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0" fillId="8" borderId="48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0" fillId="8" borderId="49" xfId="0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11" fillId="10" borderId="16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0" fillId="8" borderId="53" xfId="0" applyFill="1" applyBorder="1" applyAlignment="1">
      <alignment horizontal="center"/>
    </xf>
    <xf numFmtId="0" fontId="0" fillId="8" borderId="54" xfId="0" applyFill="1" applyBorder="1" applyAlignment="1">
      <alignment horizontal="center"/>
    </xf>
    <xf numFmtId="0" fontId="0" fillId="8" borderId="55" xfId="0" applyFill="1" applyBorder="1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  <color rgb="FFF7D9D3"/>
      <color rgb="FFF4A704"/>
      <color rgb="FFD7951E"/>
      <color rgb="FFE9E232"/>
      <color rgb="FFC0D235"/>
      <color rgb="FF7DBB48"/>
      <color rgb="FF008066"/>
      <color rgb="FFFF7B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B7903-4C2B-B64F-BB2F-19D1A991B12A}">
  <sheetPr>
    <pageSetUpPr fitToPage="1"/>
  </sheetPr>
  <dimension ref="B1:CD124"/>
  <sheetViews>
    <sheetView showGridLines="0" tabSelected="1" topLeftCell="B16" zoomScaleNormal="100" zoomScaleSheetLayoutView="65" zoomScalePageLayoutView="31" workbookViewId="0">
      <selection activeCell="E39" sqref="E39"/>
    </sheetView>
  </sheetViews>
  <sheetFormatPr defaultColWidth="11" defaultRowHeight="15.6"/>
  <cols>
    <col min="1" max="1" width="6" customWidth="1"/>
    <col min="2" max="2" width="15.625" customWidth="1"/>
    <col min="3" max="3" width="24" customWidth="1"/>
    <col min="4" max="4" width="1.625" customWidth="1"/>
    <col min="5" max="5" width="4.625" bestFit="1" customWidth="1"/>
    <col min="6" max="6" width="4.125" bestFit="1" customWidth="1"/>
    <col min="7" max="7" width="4.125" customWidth="1"/>
    <col min="8" max="8" width="4" bestFit="1" customWidth="1"/>
    <col min="9" max="9" width="4" customWidth="1"/>
    <col min="10" max="10" width="3.5" bestFit="1" customWidth="1"/>
    <col min="11" max="12" width="1.625" customWidth="1"/>
    <col min="13" max="13" width="4.625" bestFit="1" customWidth="1"/>
    <col min="14" max="14" width="4.125" bestFit="1" customWidth="1"/>
    <col min="15" max="15" width="4.125" customWidth="1"/>
    <col min="16" max="16" width="6" customWidth="1"/>
    <col min="17" max="17" width="4" customWidth="1"/>
    <col min="18" max="18" width="3.5" bestFit="1" customWidth="1"/>
    <col min="19" max="20" width="1.625" customWidth="1"/>
    <col min="21" max="21" width="4.625" bestFit="1" customWidth="1"/>
    <col min="22" max="22" width="4.125" bestFit="1" customWidth="1"/>
    <col min="23" max="23" width="4.125" customWidth="1"/>
    <col min="24" max="24" width="4" bestFit="1" customWidth="1"/>
    <col min="25" max="25" width="4" customWidth="1"/>
    <col min="26" max="26" width="3.5" bestFit="1" customWidth="1"/>
    <col min="27" max="28" width="1.625" customWidth="1"/>
    <col min="29" max="29" width="4.625" bestFit="1" customWidth="1"/>
    <col min="30" max="30" width="4.125" bestFit="1" customWidth="1"/>
    <col min="31" max="31" width="4.125" customWidth="1"/>
    <col min="32" max="32" width="4" bestFit="1" customWidth="1"/>
    <col min="33" max="33" width="4" customWidth="1"/>
    <col min="34" max="34" width="3.5" bestFit="1" customWidth="1"/>
    <col min="35" max="36" width="1.625" customWidth="1"/>
    <col min="37" max="37" width="4.625" bestFit="1" customWidth="1"/>
    <col min="38" max="38" width="4.125" bestFit="1" customWidth="1"/>
    <col min="39" max="39" width="4.125" customWidth="1"/>
    <col min="40" max="40" width="4" bestFit="1" customWidth="1"/>
    <col min="41" max="41" width="4" customWidth="1"/>
    <col min="42" max="42" width="3.5" bestFit="1" customWidth="1"/>
    <col min="43" max="44" width="1.625" customWidth="1"/>
    <col min="45" max="45" width="4.625" bestFit="1" customWidth="1"/>
    <col min="46" max="46" width="4.125" bestFit="1" customWidth="1"/>
    <col min="47" max="47" width="4.125" customWidth="1"/>
    <col min="48" max="48" width="4" bestFit="1" customWidth="1"/>
    <col min="49" max="49" width="4" customWidth="1"/>
    <col min="50" max="50" width="3.5" bestFit="1" customWidth="1"/>
    <col min="51" max="52" width="1.625" customWidth="1"/>
    <col min="53" max="53" width="4.625" bestFit="1" customWidth="1"/>
    <col min="54" max="54" width="4.125" bestFit="1" customWidth="1"/>
    <col min="55" max="55" width="4.125" customWidth="1"/>
    <col min="56" max="56" width="4" bestFit="1" customWidth="1"/>
    <col min="57" max="57" width="4" customWidth="1"/>
    <col min="58" max="58" width="3.5" bestFit="1" customWidth="1"/>
    <col min="59" max="60" width="1.625" customWidth="1"/>
    <col min="61" max="61" width="4.625" bestFit="1" customWidth="1"/>
    <col min="62" max="62" width="4.125" bestFit="1" customWidth="1"/>
    <col min="63" max="63" width="4.125" customWidth="1"/>
    <col min="64" max="64" width="4" bestFit="1" customWidth="1"/>
    <col min="65" max="65" width="4" customWidth="1"/>
    <col min="66" max="66" width="3.5" bestFit="1" customWidth="1"/>
    <col min="67" max="67" width="1.625" customWidth="1"/>
    <col min="68" max="68" width="1.625" hidden="1" customWidth="1"/>
    <col min="69" max="69" width="4.625" hidden="1" customWidth="1"/>
    <col min="70" max="71" width="4.125" hidden="1" customWidth="1"/>
    <col min="72" max="73" width="4.5" hidden="1" customWidth="1"/>
    <col min="74" max="74" width="3.5" hidden="1" customWidth="1"/>
    <col min="75" max="75" width="1.625" hidden="1" customWidth="1"/>
    <col min="77" max="77" width="12" bestFit="1" customWidth="1"/>
    <col min="78" max="82" width="5.625" customWidth="1"/>
  </cols>
  <sheetData>
    <row r="1" spans="2:82" ht="9" customHeight="1" thickBot="1"/>
    <row r="2" spans="2:82" ht="60" customHeight="1" thickBot="1">
      <c r="C2" s="203" t="s">
        <v>0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9"/>
    </row>
    <row r="3" spans="2:82" ht="47.1" customHeight="1" thickBot="1">
      <c r="C3" s="80" t="s">
        <v>1</v>
      </c>
      <c r="D3" s="138" t="s">
        <v>2</v>
      </c>
      <c r="E3" s="139"/>
      <c r="F3" s="139"/>
      <c r="G3" s="139"/>
      <c r="H3" s="139"/>
      <c r="I3" s="139"/>
      <c r="J3" s="139"/>
      <c r="K3" s="140"/>
      <c r="L3" s="138" t="s">
        <v>3</v>
      </c>
      <c r="M3" s="139"/>
      <c r="N3" s="139"/>
      <c r="O3" s="139"/>
      <c r="P3" s="139"/>
      <c r="Q3" s="139"/>
      <c r="R3" s="139"/>
      <c r="S3" s="140"/>
      <c r="T3" s="138" t="s">
        <v>4</v>
      </c>
      <c r="U3" s="139"/>
      <c r="V3" s="139"/>
      <c r="W3" s="139"/>
      <c r="X3" s="139"/>
      <c r="Y3" s="139"/>
      <c r="Z3" s="139"/>
      <c r="AA3" s="140"/>
      <c r="AB3" s="138" t="s">
        <v>5</v>
      </c>
      <c r="AC3" s="139"/>
      <c r="AD3" s="139"/>
      <c r="AE3" s="139"/>
      <c r="AF3" s="139"/>
      <c r="AG3" s="139"/>
      <c r="AH3" s="139"/>
      <c r="AI3" s="140"/>
      <c r="AJ3" s="138" t="s">
        <v>6</v>
      </c>
      <c r="AK3" s="139"/>
      <c r="AL3" s="139"/>
      <c r="AM3" s="139"/>
      <c r="AN3" s="139"/>
      <c r="AO3" s="139"/>
      <c r="AP3" s="139"/>
      <c r="AQ3" s="140"/>
      <c r="AR3" s="138" t="s">
        <v>7</v>
      </c>
      <c r="AS3" s="139"/>
      <c r="AT3" s="139"/>
      <c r="AU3" s="139"/>
      <c r="AV3" s="139"/>
      <c r="AW3" s="139"/>
      <c r="AX3" s="139"/>
      <c r="AY3" s="140"/>
      <c r="AZ3" s="138" t="s">
        <v>8</v>
      </c>
      <c r="BA3" s="139"/>
      <c r="BB3" s="139"/>
      <c r="BC3" s="139"/>
      <c r="BD3" s="139"/>
      <c r="BE3" s="139"/>
      <c r="BF3" s="139"/>
      <c r="BG3" s="140"/>
      <c r="BH3" s="138" t="s">
        <v>9</v>
      </c>
      <c r="BI3" s="139"/>
      <c r="BJ3" s="139"/>
      <c r="BK3" s="139"/>
      <c r="BL3" s="139"/>
      <c r="BM3" s="139"/>
      <c r="BN3" s="139"/>
      <c r="BO3" s="140"/>
      <c r="BP3" s="138" t="s">
        <v>10</v>
      </c>
      <c r="BQ3" s="139"/>
      <c r="BR3" s="139"/>
      <c r="BS3" s="139"/>
      <c r="BT3" s="139"/>
      <c r="BU3" s="139"/>
      <c r="BV3" s="139"/>
      <c r="BW3" s="140"/>
      <c r="BX3" s="47"/>
      <c r="BY3" s="48" t="s">
        <v>11</v>
      </c>
      <c r="BZ3" s="49" t="s">
        <v>12</v>
      </c>
      <c r="CA3" s="49" t="s">
        <v>13</v>
      </c>
      <c r="CB3" s="49" t="s">
        <v>14</v>
      </c>
      <c r="CC3" s="49" t="s">
        <v>15</v>
      </c>
      <c r="CD3" s="50" t="s">
        <v>16</v>
      </c>
    </row>
    <row r="4" spans="2:82" ht="14.1" customHeight="1" thickBot="1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2:82" ht="12.95" customHeight="1">
      <c r="B5" s="120"/>
      <c r="C5" s="166" t="s">
        <v>17</v>
      </c>
      <c r="D5" s="81"/>
      <c r="E5" s="14" t="s">
        <v>18</v>
      </c>
      <c r="F5" s="14"/>
      <c r="G5" s="14"/>
      <c r="H5" s="14"/>
      <c r="I5" s="14"/>
      <c r="J5" s="14"/>
      <c r="K5" s="15"/>
      <c r="L5" s="16"/>
      <c r="M5" s="14" t="s">
        <v>19</v>
      </c>
      <c r="N5" s="14"/>
      <c r="O5" s="14"/>
      <c r="P5" s="14"/>
      <c r="Q5" s="14"/>
      <c r="R5" s="14"/>
      <c r="S5" s="15"/>
      <c r="T5" s="16"/>
      <c r="U5" s="14" t="s">
        <v>20</v>
      </c>
      <c r="V5" s="14"/>
      <c r="W5" s="14"/>
      <c r="X5" s="14"/>
      <c r="Y5" s="14"/>
      <c r="Z5" s="14"/>
      <c r="AA5" s="15"/>
      <c r="AB5" s="16"/>
      <c r="AC5" s="14" t="s">
        <v>21</v>
      </c>
      <c r="AD5" s="14"/>
      <c r="AE5" s="14"/>
      <c r="AF5" s="14"/>
      <c r="AG5" s="14"/>
      <c r="AH5" s="14"/>
      <c r="AI5" s="15"/>
      <c r="AJ5" s="16"/>
      <c r="AK5" s="14" t="s">
        <v>22</v>
      </c>
      <c r="AL5" s="14"/>
      <c r="AM5" s="14"/>
      <c r="AN5" s="14"/>
      <c r="AO5" s="14"/>
      <c r="AP5" s="14"/>
      <c r="AQ5" s="15"/>
      <c r="AR5" s="16"/>
      <c r="AS5" s="14" t="s">
        <v>23</v>
      </c>
      <c r="AT5" s="14"/>
      <c r="AU5" s="14"/>
      <c r="AV5" s="14"/>
      <c r="AW5" s="14"/>
      <c r="AX5" s="14"/>
      <c r="AY5" s="15"/>
      <c r="AZ5" s="16"/>
      <c r="BA5" s="14" t="s">
        <v>24</v>
      </c>
      <c r="BB5" s="14"/>
      <c r="BC5" s="14"/>
      <c r="BD5" s="14"/>
      <c r="BE5" s="14"/>
      <c r="BF5" s="14"/>
      <c r="BG5" s="15"/>
      <c r="BH5" s="16"/>
      <c r="BI5" s="14"/>
      <c r="BJ5" s="14"/>
      <c r="BK5" s="14"/>
      <c r="BL5" s="14"/>
      <c r="BM5" s="14"/>
      <c r="BN5" s="14"/>
      <c r="BO5" s="10"/>
      <c r="BP5" s="17"/>
      <c r="BQ5" s="14"/>
      <c r="BR5" s="14"/>
      <c r="BS5" s="14"/>
      <c r="BT5" s="14"/>
      <c r="BU5" s="14"/>
      <c r="BV5" s="14"/>
      <c r="BW5" s="10"/>
      <c r="BY5" s="13"/>
      <c r="BZ5" s="13"/>
      <c r="CA5" s="13"/>
      <c r="CB5" s="13"/>
      <c r="CC5" s="13"/>
      <c r="CD5" s="13"/>
    </row>
    <row r="6" spans="2:82" ht="15.95" customHeight="1">
      <c r="B6" s="120"/>
      <c r="C6" s="167"/>
      <c r="D6" s="82"/>
      <c r="E6" s="122" t="s">
        <v>13</v>
      </c>
      <c r="F6" s="122" t="s">
        <v>25</v>
      </c>
      <c r="G6" s="122"/>
      <c r="H6" s="122" t="s">
        <v>16</v>
      </c>
      <c r="I6" s="123" t="s">
        <v>12</v>
      </c>
      <c r="J6" s="123" t="s">
        <v>26</v>
      </c>
      <c r="K6" s="21"/>
      <c r="L6" s="22"/>
      <c r="M6" s="122" t="s">
        <v>13</v>
      </c>
      <c r="N6" s="122" t="s">
        <v>25</v>
      </c>
      <c r="O6" s="122"/>
      <c r="P6" s="122" t="s">
        <v>16</v>
      </c>
      <c r="Q6" s="123" t="s">
        <v>12</v>
      </c>
      <c r="R6" s="123" t="s">
        <v>26</v>
      </c>
      <c r="S6" s="21"/>
      <c r="T6" s="22"/>
      <c r="U6" s="122" t="s">
        <v>13</v>
      </c>
      <c r="V6" s="122" t="s">
        <v>25</v>
      </c>
      <c r="W6" s="122"/>
      <c r="X6" s="122" t="s">
        <v>16</v>
      </c>
      <c r="Y6" s="123" t="s">
        <v>12</v>
      </c>
      <c r="Z6" s="123" t="s">
        <v>26</v>
      </c>
      <c r="AA6" s="21"/>
      <c r="AB6" s="22"/>
      <c r="AC6" s="122" t="s">
        <v>13</v>
      </c>
      <c r="AD6" s="122" t="s">
        <v>25</v>
      </c>
      <c r="AE6" s="122"/>
      <c r="AF6" s="122" t="s">
        <v>16</v>
      </c>
      <c r="AG6" s="123" t="s">
        <v>12</v>
      </c>
      <c r="AH6" s="123" t="s">
        <v>26</v>
      </c>
      <c r="AI6" s="8"/>
      <c r="AJ6" s="7"/>
      <c r="AK6" s="122" t="s">
        <v>13</v>
      </c>
      <c r="AL6" s="122" t="s">
        <v>25</v>
      </c>
      <c r="AM6" s="122"/>
      <c r="AN6" s="122" t="s">
        <v>16</v>
      </c>
      <c r="AO6" s="123" t="s">
        <v>12</v>
      </c>
      <c r="AP6" s="123" t="s">
        <v>26</v>
      </c>
      <c r="AQ6" s="8"/>
      <c r="AR6" s="12"/>
      <c r="AS6" s="122" t="s">
        <v>13</v>
      </c>
      <c r="AT6" s="122" t="s">
        <v>25</v>
      </c>
      <c r="AU6" s="122"/>
      <c r="AV6" s="122" t="s">
        <v>16</v>
      </c>
      <c r="AW6" s="123" t="s">
        <v>12</v>
      </c>
      <c r="AX6" s="123" t="s">
        <v>26</v>
      </c>
      <c r="AY6" s="8"/>
      <c r="AZ6" s="12"/>
      <c r="BA6" s="122" t="s">
        <v>13</v>
      </c>
      <c r="BB6" s="122" t="s">
        <v>25</v>
      </c>
      <c r="BC6" s="122"/>
      <c r="BD6" s="122" t="s">
        <v>16</v>
      </c>
      <c r="BE6" s="123" t="s">
        <v>12</v>
      </c>
      <c r="BF6" s="123" t="s">
        <v>26</v>
      </c>
      <c r="BG6" s="8"/>
      <c r="BH6" s="12"/>
      <c r="BO6" s="11"/>
      <c r="BW6" s="11"/>
      <c r="BY6" s="173">
        <f>COUNTIF(E13:BV13,"HAD")+COUNTIF(E6:BV6,"HAD")</f>
        <v>11</v>
      </c>
      <c r="BZ6" s="173">
        <f>+Q15+Y15+AG15+AO15+I8+Q8+Y8+AG8+AO8+AW8+BE8</f>
        <v>33</v>
      </c>
      <c r="CA6" s="173">
        <f>E8+M15+U15+AC15+AK15+M8+U8+AC8+AK8+AS8+BA8</f>
        <v>324</v>
      </c>
      <c r="CB6" s="173">
        <f>F8+N15+V15+AD15+AL15+N8+V8+AD8+AL8+AT8+BB8</f>
        <v>144</v>
      </c>
      <c r="CC6" s="173">
        <f>G8+O15+W15+AE15+AM15+O8+W8+AE8+AM8+AU8+BC8</f>
        <v>144</v>
      </c>
      <c r="CD6" s="173">
        <f>H8+P15+X15+AF15+AN15+P8+X8+AF8+AN8+AV8+BD8</f>
        <v>972</v>
      </c>
    </row>
    <row r="7" spans="2:82" ht="15.95" customHeight="1">
      <c r="B7" s="120"/>
      <c r="C7" s="167"/>
      <c r="D7" s="82"/>
      <c r="E7" s="122"/>
      <c r="F7" s="36" t="s">
        <v>27</v>
      </c>
      <c r="G7" s="36" t="s">
        <v>28</v>
      </c>
      <c r="H7" s="122"/>
      <c r="I7" s="124"/>
      <c r="J7" s="124"/>
      <c r="K7" s="21"/>
      <c r="L7" s="22"/>
      <c r="M7" s="122"/>
      <c r="N7" s="36" t="s">
        <v>27</v>
      </c>
      <c r="O7" s="36" t="s">
        <v>28</v>
      </c>
      <c r="P7" s="122"/>
      <c r="Q7" s="124"/>
      <c r="R7" s="124"/>
      <c r="S7" s="21"/>
      <c r="T7" s="22"/>
      <c r="U7" s="122"/>
      <c r="V7" s="36" t="s">
        <v>27</v>
      </c>
      <c r="W7" s="36" t="s">
        <v>28</v>
      </c>
      <c r="X7" s="122"/>
      <c r="Y7" s="124"/>
      <c r="Z7" s="124"/>
      <c r="AA7" s="21"/>
      <c r="AB7" s="22"/>
      <c r="AC7" s="122"/>
      <c r="AD7" s="36" t="s">
        <v>27</v>
      </c>
      <c r="AE7" s="36" t="s">
        <v>28</v>
      </c>
      <c r="AF7" s="122"/>
      <c r="AG7" s="124"/>
      <c r="AH7" s="124"/>
      <c r="AI7" s="8"/>
      <c r="AJ7" s="7"/>
      <c r="AK7" s="122"/>
      <c r="AL7" s="36" t="s">
        <v>27</v>
      </c>
      <c r="AM7" s="36" t="s">
        <v>28</v>
      </c>
      <c r="AN7" s="122"/>
      <c r="AO7" s="124"/>
      <c r="AP7" s="124"/>
      <c r="AQ7" s="8"/>
      <c r="AR7" s="12"/>
      <c r="AS7" s="122"/>
      <c r="AT7" s="36" t="s">
        <v>27</v>
      </c>
      <c r="AU7" s="36" t="s">
        <v>28</v>
      </c>
      <c r="AV7" s="122"/>
      <c r="AW7" s="124"/>
      <c r="AX7" s="124"/>
      <c r="AY7" s="8"/>
      <c r="AZ7" s="12"/>
      <c r="BA7" s="122"/>
      <c r="BB7" s="36" t="s">
        <v>27</v>
      </c>
      <c r="BC7" s="36" t="s">
        <v>28</v>
      </c>
      <c r="BD7" s="122"/>
      <c r="BE7" s="124"/>
      <c r="BF7" s="124"/>
      <c r="BG7" s="8"/>
      <c r="BH7" s="12"/>
      <c r="BO7" s="11"/>
      <c r="BW7" s="11"/>
      <c r="BY7" s="173"/>
      <c r="BZ7" s="173"/>
      <c r="CA7" s="173"/>
      <c r="CB7" s="173"/>
      <c r="CC7" s="173"/>
      <c r="CD7" s="173"/>
    </row>
    <row r="8" spans="2:82">
      <c r="B8" s="120"/>
      <c r="C8" s="167"/>
      <c r="D8" s="82"/>
      <c r="E8" s="37">
        <v>24</v>
      </c>
      <c r="F8" s="37">
        <v>24</v>
      </c>
      <c r="G8" s="37">
        <v>24</v>
      </c>
      <c r="H8" s="37">
        <v>72</v>
      </c>
      <c r="I8" s="42">
        <v>3</v>
      </c>
      <c r="J8" s="42" t="s">
        <v>29</v>
      </c>
      <c r="K8" s="21"/>
      <c r="L8" s="22"/>
      <c r="M8" s="42">
        <v>36</v>
      </c>
      <c r="N8" s="42">
        <v>0</v>
      </c>
      <c r="O8" s="42">
        <v>0</v>
      </c>
      <c r="P8" s="42">
        <v>108</v>
      </c>
      <c r="Q8" s="42">
        <v>3</v>
      </c>
      <c r="R8" s="42" t="s">
        <v>30</v>
      </c>
      <c r="S8" s="21"/>
      <c r="T8" s="22"/>
      <c r="U8" s="37">
        <v>24</v>
      </c>
      <c r="V8" s="37">
        <v>24</v>
      </c>
      <c r="W8" s="37">
        <v>24</v>
      </c>
      <c r="X8" s="37">
        <v>72</v>
      </c>
      <c r="Y8" s="42">
        <v>3</v>
      </c>
      <c r="Z8" s="42" t="s">
        <v>29</v>
      </c>
      <c r="AA8" s="21"/>
      <c r="AB8" s="22"/>
      <c r="AC8" s="37">
        <v>24</v>
      </c>
      <c r="AD8" s="37">
        <v>24</v>
      </c>
      <c r="AE8" s="37">
        <v>24</v>
      </c>
      <c r="AF8" s="37">
        <v>72</v>
      </c>
      <c r="AG8" s="42">
        <v>3</v>
      </c>
      <c r="AH8" s="42" t="s">
        <v>29</v>
      </c>
      <c r="AI8" s="8"/>
      <c r="AJ8" s="7"/>
      <c r="AK8" s="37">
        <v>24</v>
      </c>
      <c r="AL8" s="37">
        <v>24</v>
      </c>
      <c r="AM8" s="37">
        <v>24</v>
      </c>
      <c r="AN8" s="37">
        <v>72</v>
      </c>
      <c r="AO8" s="42">
        <v>3</v>
      </c>
      <c r="AP8" s="42" t="s">
        <v>29</v>
      </c>
      <c r="AQ8" s="8"/>
      <c r="AR8" s="12"/>
      <c r="AS8" s="37">
        <v>24</v>
      </c>
      <c r="AT8" s="37">
        <v>24</v>
      </c>
      <c r="AU8" s="37">
        <v>24</v>
      </c>
      <c r="AV8" s="37">
        <v>72</v>
      </c>
      <c r="AW8" s="42">
        <v>3</v>
      </c>
      <c r="AX8" s="42" t="s">
        <v>29</v>
      </c>
      <c r="AY8" s="8"/>
      <c r="AZ8" s="12"/>
      <c r="BA8" s="37">
        <v>24</v>
      </c>
      <c r="BB8" s="37">
        <v>24</v>
      </c>
      <c r="BC8" s="37">
        <v>24</v>
      </c>
      <c r="BD8" s="37">
        <v>72</v>
      </c>
      <c r="BE8" s="42">
        <v>3</v>
      </c>
      <c r="BF8" s="42" t="s">
        <v>29</v>
      </c>
      <c r="BG8" s="8"/>
      <c r="BH8" s="12"/>
      <c r="BO8" s="11"/>
      <c r="BW8" s="11"/>
      <c r="BY8" s="173"/>
      <c r="BZ8" s="173"/>
      <c r="CA8" s="173"/>
      <c r="CB8" s="173"/>
      <c r="CC8" s="173"/>
      <c r="CD8" s="173"/>
    </row>
    <row r="9" spans="2:82" ht="15.95" customHeight="1">
      <c r="B9" s="120"/>
      <c r="C9" s="167"/>
      <c r="D9" s="82"/>
      <c r="E9" s="137" t="s">
        <v>31</v>
      </c>
      <c r="F9" s="137"/>
      <c r="G9" s="137"/>
      <c r="H9" s="137"/>
      <c r="I9" s="137"/>
      <c r="J9" s="137"/>
      <c r="K9" s="8"/>
      <c r="L9" s="7"/>
      <c r="M9" s="136" t="s">
        <v>32</v>
      </c>
      <c r="N9" s="136"/>
      <c r="O9" s="136"/>
      <c r="P9" s="136"/>
      <c r="Q9" s="136"/>
      <c r="R9" s="136"/>
      <c r="S9" s="8"/>
      <c r="T9" s="7"/>
      <c r="U9" s="137" t="s">
        <v>33</v>
      </c>
      <c r="V9" s="137"/>
      <c r="W9" s="137"/>
      <c r="X9" s="137"/>
      <c r="Y9" s="137"/>
      <c r="Z9" s="137"/>
      <c r="AA9" s="8"/>
      <c r="AB9" s="7"/>
      <c r="AC9" s="136" t="s">
        <v>34</v>
      </c>
      <c r="AD9" s="136"/>
      <c r="AE9" s="136"/>
      <c r="AF9" s="136"/>
      <c r="AG9" s="136"/>
      <c r="AH9" s="136"/>
      <c r="AI9" s="8"/>
      <c r="AJ9" s="7"/>
      <c r="AK9" s="128" t="s">
        <v>35</v>
      </c>
      <c r="AL9" s="128"/>
      <c r="AM9" s="128"/>
      <c r="AN9" s="128"/>
      <c r="AO9" s="128"/>
      <c r="AP9" s="128"/>
      <c r="AQ9" s="8"/>
      <c r="AR9" s="12"/>
      <c r="AS9" s="136" t="s">
        <v>36</v>
      </c>
      <c r="AT9" s="136"/>
      <c r="AU9" s="136"/>
      <c r="AV9" s="136"/>
      <c r="AW9" s="136"/>
      <c r="AX9" s="136"/>
      <c r="AY9" s="8"/>
      <c r="AZ9" s="12"/>
      <c r="BA9" s="128" t="s">
        <v>37</v>
      </c>
      <c r="BB9" s="128"/>
      <c r="BC9" s="128"/>
      <c r="BD9" s="128"/>
      <c r="BE9" s="128"/>
      <c r="BF9" s="128"/>
      <c r="BG9" s="8"/>
      <c r="BH9" s="12"/>
      <c r="BO9" s="11"/>
      <c r="BW9" s="11"/>
      <c r="BY9" s="173"/>
      <c r="BZ9" s="173"/>
      <c r="CA9" s="173"/>
      <c r="CB9" s="173"/>
      <c r="CC9" s="173"/>
      <c r="CD9" s="173"/>
    </row>
    <row r="10" spans="2:82">
      <c r="B10" s="120"/>
      <c r="C10" s="167"/>
      <c r="D10" s="82"/>
      <c r="E10" s="137"/>
      <c r="F10" s="137"/>
      <c r="G10" s="137"/>
      <c r="H10" s="137"/>
      <c r="I10" s="137"/>
      <c r="J10" s="137"/>
      <c r="K10" s="8"/>
      <c r="L10" s="7"/>
      <c r="M10" s="136"/>
      <c r="N10" s="136"/>
      <c r="O10" s="136"/>
      <c r="P10" s="136"/>
      <c r="Q10" s="136"/>
      <c r="R10" s="136"/>
      <c r="S10" s="8"/>
      <c r="T10" s="7"/>
      <c r="U10" s="137"/>
      <c r="V10" s="137"/>
      <c r="W10" s="137"/>
      <c r="X10" s="137"/>
      <c r="Y10" s="137"/>
      <c r="Z10" s="137"/>
      <c r="AA10" s="8"/>
      <c r="AB10" s="7"/>
      <c r="AC10" s="136"/>
      <c r="AD10" s="136"/>
      <c r="AE10" s="136"/>
      <c r="AF10" s="136"/>
      <c r="AG10" s="136"/>
      <c r="AH10" s="136"/>
      <c r="AI10" s="8"/>
      <c r="AJ10" s="7"/>
      <c r="AK10" s="128"/>
      <c r="AL10" s="128"/>
      <c r="AM10" s="128"/>
      <c r="AN10" s="128"/>
      <c r="AO10" s="128"/>
      <c r="AP10" s="128"/>
      <c r="AQ10" s="8"/>
      <c r="AR10" s="12"/>
      <c r="AS10" s="136"/>
      <c r="AT10" s="136"/>
      <c r="AU10" s="136"/>
      <c r="AV10" s="136"/>
      <c r="AW10" s="136"/>
      <c r="AX10" s="136"/>
      <c r="AY10" s="8"/>
      <c r="AZ10" s="12"/>
      <c r="BA10" s="128"/>
      <c r="BB10" s="128"/>
      <c r="BC10" s="128"/>
      <c r="BD10" s="128"/>
      <c r="BE10" s="128"/>
      <c r="BF10" s="128"/>
      <c r="BG10" s="8"/>
      <c r="BH10" s="12"/>
      <c r="BO10" s="11"/>
      <c r="BW10" s="11"/>
      <c r="BY10" s="173"/>
      <c r="BZ10" s="173"/>
      <c r="CA10" s="173"/>
      <c r="CB10" s="173"/>
      <c r="CC10" s="173"/>
      <c r="CD10" s="173"/>
    </row>
    <row r="11" spans="2:82">
      <c r="B11" s="120"/>
      <c r="C11" s="167"/>
      <c r="D11" s="83"/>
      <c r="E11" s="25"/>
      <c r="F11" s="25"/>
      <c r="G11" s="25"/>
      <c r="H11" s="25"/>
      <c r="I11" s="25"/>
      <c r="J11" s="25"/>
      <c r="K11" s="32"/>
      <c r="L11" s="33"/>
      <c r="M11" s="25"/>
      <c r="N11" s="25"/>
      <c r="O11" s="25"/>
      <c r="P11" s="25"/>
      <c r="Q11" s="87" t="s">
        <v>38</v>
      </c>
      <c r="R11" s="87" t="s">
        <v>18</v>
      </c>
      <c r="S11" s="32"/>
      <c r="T11" s="33"/>
      <c r="U11" s="25"/>
      <c r="V11" s="25"/>
      <c r="W11" s="25"/>
      <c r="X11" s="25"/>
      <c r="Y11" s="25"/>
      <c r="Z11" s="25"/>
      <c r="AA11" s="32"/>
      <c r="AB11" s="33"/>
      <c r="AC11" s="25"/>
      <c r="AD11" s="25"/>
      <c r="AE11" s="25"/>
      <c r="AF11" s="25"/>
      <c r="AG11" s="87" t="s">
        <v>38</v>
      </c>
      <c r="AH11" s="87" t="s">
        <v>20</v>
      </c>
      <c r="AI11" s="32"/>
      <c r="AJ11" s="33"/>
      <c r="AK11" s="25"/>
      <c r="AL11" s="25"/>
      <c r="AM11" s="25"/>
      <c r="AN11" s="25"/>
      <c r="AO11" s="87" t="s">
        <v>38</v>
      </c>
      <c r="AP11" s="87" t="s">
        <v>21</v>
      </c>
      <c r="AQ11" s="32"/>
      <c r="AR11" s="33"/>
      <c r="AS11" s="25"/>
      <c r="AT11" s="25"/>
      <c r="AU11" s="25"/>
      <c r="AV11" s="25"/>
      <c r="AW11" s="87" t="s">
        <v>38</v>
      </c>
      <c r="AX11" s="87" t="s">
        <v>22</v>
      </c>
      <c r="AY11" s="32"/>
      <c r="AZ11" s="33"/>
      <c r="BA11" s="25"/>
      <c r="BB11" s="25"/>
      <c r="BC11" s="25"/>
      <c r="BD11" s="25"/>
      <c r="BE11" s="87" t="s">
        <v>38</v>
      </c>
      <c r="BF11" s="87" t="s">
        <v>23</v>
      </c>
      <c r="BG11" s="32"/>
      <c r="BH11" s="33"/>
      <c r="BI11" s="25"/>
      <c r="BJ11" s="25"/>
      <c r="BK11" s="25"/>
      <c r="BL11" s="25"/>
      <c r="BM11" s="25"/>
      <c r="BN11" s="25"/>
      <c r="BO11" s="34"/>
      <c r="BP11" s="31"/>
      <c r="BQ11" s="25"/>
      <c r="BR11" s="25"/>
      <c r="BS11" s="25"/>
      <c r="BT11" s="25"/>
      <c r="BU11" s="25"/>
      <c r="BV11" s="25"/>
      <c r="BW11" s="34"/>
      <c r="BY11" s="173"/>
      <c r="BZ11" s="173"/>
      <c r="CA11" s="173"/>
      <c r="CB11" s="173"/>
      <c r="CC11" s="173"/>
      <c r="CD11" s="173"/>
    </row>
    <row r="12" spans="2:82">
      <c r="B12" s="120"/>
      <c r="C12" s="167"/>
      <c r="D12" s="82"/>
      <c r="E12" s="61"/>
      <c r="F12" s="61"/>
      <c r="G12" s="61"/>
      <c r="H12" s="61"/>
      <c r="I12" s="61"/>
      <c r="J12" s="61"/>
      <c r="K12" s="8"/>
      <c r="L12" s="7"/>
      <c r="M12" s="61" t="s">
        <v>39</v>
      </c>
      <c r="N12" s="61"/>
      <c r="O12" s="61"/>
      <c r="P12" s="61"/>
      <c r="Q12" s="61"/>
      <c r="R12" s="61"/>
      <c r="S12" s="8"/>
      <c r="T12" s="7"/>
      <c r="U12" s="61" t="s">
        <v>40</v>
      </c>
      <c r="V12" s="61"/>
      <c r="W12" s="61"/>
      <c r="X12" s="61"/>
      <c r="Y12" s="61"/>
      <c r="Z12" s="61"/>
      <c r="AA12" s="8"/>
      <c r="AB12" s="7"/>
      <c r="AC12" s="61" t="s">
        <v>41</v>
      </c>
      <c r="AD12" s="61"/>
      <c r="AE12" s="61"/>
      <c r="AF12" s="61"/>
      <c r="AG12" s="61"/>
      <c r="AH12" s="61"/>
      <c r="AI12" s="8"/>
      <c r="AJ12" s="7"/>
      <c r="AK12" s="61" t="s">
        <v>42</v>
      </c>
      <c r="AL12" s="61"/>
      <c r="AM12" s="61"/>
      <c r="AN12" s="61"/>
      <c r="AO12" s="61"/>
      <c r="AP12" s="61"/>
      <c r="AQ12" s="8"/>
      <c r="AR12" s="7"/>
      <c r="AS12" s="61"/>
      <c r="AT12" s="61"/>
      <c r="AU12" s="61"/>
      <c r="AV12" s="61"/>
      <c r="AW12" s="61"/>
      <c r="AX12" s="61"/>
      <c r="AY12" s="8"/>
      <c r="AZ12" s="7"/>
      <c r="BA12" s="61"/>
      <c r="BB12" s="61"/>
      <c r="BC12" s="61"/>
      <c r="BD12" s="61"/>
      <c r="BE12" s="61"/>
      <c r="BF12" s="61"/>
      <c r="BG12" s="8"/>
      <c r="BH12" s="7"/>
      <c r="BI12" s="61"/>
      <c r="BJ12" s="61"/>
      <c r="BK12" s="61"/>
      <c r="BL12" s="61"/>
      <c r="BM12" s="61"/>
      <c r="BN12" s="61"/>
      <c r="BO12" s="11"/>
      <c r="BP12" s="1"/>
      <c r="BQ12" s="61"/>
      <c r="BR12" s="61"/>
      <c r="BS12" s="61"/>
      <c r="BT12" s="61"/>
      <c r="BU12" s="61"/>
      <c r="BV12" s="61"/>
      <c r="BW12" s="11"/>
      <c r="BY12" s="173"/>
      <c r="BZ12" s="173"/>
      <c r="CA12" s="173"/>
      <c r="CB12" s="173"/>
      <c r="CC12" s="173"/>
      <c r="CD12" s="173"/>
    </row>
    <row r="13" spans="2:82">
      <c r="B13" s="120"/>
      <c r="C13" s="167"/>
      <c r="D13" s="82"/>
      <c r="E13" s="61"/>
      <c r="F13" s="61"/>
      <c r="G13" s="61"/>
      <c r="H13" s="61"/>
      <c r="I13" s="61"/>
      <c r="J13" s="61"/>
      <c r="K13" s="8"/>
      <c r="L13" s="7"/>
      <c r="M13" s="122" t="s">
        <v>13</v>
      </c>
      <c r="N13" s="122" t="s">
        <v>25</v>
      </c>
      <c r="O13" s="122"/>
      <c r="P13" s="122" t="s">
        <v>16</v>
      </c>
      <c r="Q13" s="123" t="s">
        <v>12</v>
      </c>
      <c r="R13" s="123" t="s">
        <v>26</v>
      </c>
      <c r="S13" s="8"/>
      <c r="T13" s="7"/>
      <c r="U13" s="122" t="s">
        <v>13</v>
      </c>
      <c r="V13" s="122" t="s">
        <v>25</v>
      </c>
      <c r="W13" s="122"/>
      <c r="X13" s="122" t="s">
        <v>16</v>
      </c>
      <c r="Y13" s="123" t="s">
        <v>12</v>
      </c>
      <c r="Z13" s="123" t="s">
        <v>26</v>
      </c>
      <c r="AA13" s="8"/>
      <c r="AB13" s="7"/>
      <c r="AC13" s="122" t="s">
        <v>13</v>
      </c>
      <c r="AD13" s="122" t="s">
        <v>25</v>
      </c>
      <c r="AE13" s="122"/>
      <c r="AF13" s="122" t="s">
        <v>16</v>
      </c>
      <c r="AG13" s="123" t="s">
        <v>12</v>
      </c>
      <c r="AH13" s="123" t="s">
        <v>26</v>
      </c>
      <c r="AI13" s="8"/>
      <c r="AJ13" s="7"/>
      <c r="AK13" s="122" t="s">
        <v>13</v>
      </c>
      <c r="AL13" s="122" t="s">
        <v>25</v>
      </c>
      <c r="AM13" s="122"/>
      <c r="AN13" s="122" t="s">
        <v>16</v>
      </c>
      <c r="AO13" s="123" t="s">
        <v>12</v>
      </c>
      <c r="AP13" s="123" t="s">
        <v>26</v>
      </c>
      <c r="AQ13" s="8"/>
      <c r="AR13" s="7"/>
      <c r="AS13" s="61"/>
      <c r="AT13" s="61"/>
      <c r="AU13" s="61"/>
      <c r="AV13" s="61"/>
      <c r="AW13" s="61"/>
      <c r="AX13" s="61"/>
      <c r="AY13" s="8"/>
      <c r="AZ13" s="7"/>
      <c r="BA13" s="61"/>
      <c r="BB13" s="61"/>
      <c r="BC13" s="61"/>
      <c r="BD13" s="61"/>
      <c r="BE13" s="61"/>
      <c r="BF13" s="61"/>
      <c r="BG13" s="8"/>
      <c r="BH13" s="7"/>
      <c r="BI13" s="61"/>
      <c r="BJ13" s="61"/>
      <c r="BK13" s="61"/>
      <c r="BL13" s="61"/>
      <c r="BM13" s="61"/>
      <c r="BN13" s="61"/>
      <c r="BO13" s="11"/>
      <c r="BP13" s="1"/>
      <c r="BQ13" s="61"/>
      <c r="BR13" s="61"/>
      <c r="BS13" s="61"/>
      <c r="BT13" s="61"/>
      <c r="BU13" s="61"/>
      <c r="BV13" s="61"/>
      <c r="BW13" s="11"/>
      <c r="BY13" s="173"/>
      <c r="BZ13" s="173"/>
      <c r="CA13" s="173"/>
      <c r="CB13" s="173"/>
      <c r="CC13" s="173"/>
      <c r="CD13" s="173"/>
    </row>
    <row r="14" spans="2:82">
      <c r="B14" s="120"/>
      <c r="C14" s="167"/>
      <c r="D14" s="82"/>
      <c r="E14" s="61"/>
      <c r="F14" s="61"/>
      <c r="G14" s="61"/>
      <c r="H14" s="61"/>
      <c r="I14" s="61"/>
      <c r="J14" s="61"/>
      <c r="K14" s="8"/>
      <c r="L14" s="7"/>
      <c r="M14" s="122"/>
      <c r="N14" s="36" t="s">
        <v>27</v>
      </c>
      <c r="O14" s="36" t="s">
        <v>28</v>
      </c>
      <c r="P14" s="122"/>
      <c r="Q14" s="124"/>
      <c r="R14" s="124"/>
      <c r="S14" s="8"/>
      <c r="T14" s="7"/>
      <c r="U14" s="122"/>
      <c r="V14" s="36" t="s">
        <v>27</v>
      </c>
      <c r="W14" s="36" t="s">
        <v>28</v>
      </c>
      <c r="X14" s="122"/>
      <c r="Y14" s="124"/>
      <c r="Z14" s="124"/>
      <c r="AA14" s="8"/>
      <c r="AB14" s="7"/>
      <c r="AC14" s="122"/>
      <c r="AD14" s="36" t="s">
        <v>27</v>
      </c>
      <c r="AE14" s="36" t="s">
        <v>28</v>
      </c>
      <c r="AF14" s="122"/>
      <c r="AG14" s="124"/>
      <c r="AH14" s="124"/>
      <c r="AI14" s="8"/>
      <c r="AJ14" s="7"/>
      <c r="AK14" s="122"/>
      <c r="AL14" s="36" t="s">
        <v>27</v>
      </c>
      <c r="AM14" s="36" t="s">
        <v>28</v>
      </c>
      <c r="AN14" s="122"/>
      <c r="AO14" s="124"/>
      <c r="AP14" s="124"/>
      <c r="AQ14" s="8"/>
      <c r="AR14" s="7"/>
      <c r="AS14" s="61"/>
      <c r="AT14" s="61"/>
      <c r="AU14" s="61"/>
      <c r="AV14" s="61"/>
      <c r="AW14" s="61"/>
      <c r="AX14" s="61"/>
      <c r="AY14" s="8"/>
      <c r="AZ14" s="7"/>
      <c r="BA14" s="61"/>
      <c r="BB14" s="61"/>
      <c r="BC14" s="61"/>
      <c r="BD14" s="61"/>
      <c r="BE14" s="61"/>
      <c r="BF14" s="61"/>
      <c r="BG14" s="8"/>
      <c r="BH14" s="7"/>
      <c r="BI14" s="61"/>
      <c r="BJ14" s="61"/>
      <c r="BK14" s="61"/>
      <c r="BL14" s="61"/>
      <c r="BM14" s="61"/>
      <c r="BN14" s="61"/>
      <c r="BO14" s="11"/>
      <c r="BP14" s="1"/>
      <c r="BQ14" s="61"/>
      <c r="BR14" s="61"/>
      <c r="BS14" s="61"/>
      <c r="BT14" s="61"/>
      <c r="BU14" s="61"/>
      <c r="BV14" s="61"/>
      <c r="BW14" s="11"/>
      <c r="BY14" s="173"/>
      <c r="BZ14" s="173"/>
      <c r="CA14" s="173"/>
      <c r="CB14" s="173"/>
      <c r="CC14" s="173"/>
      <c r="CD14" s="173"/>
    </row>
    <row r="15" spans="2:82">
      <c r="B15" s="120"/>
      <c r="C15" s="167"/>
      <c r="D15" s="82"/>
      <c r="E15" s="61"/>
      <c r="F15" s="61"/>
      <c r="G15" s="61"/>
      <c r="H15" s="61"/>
      <c r="I15" s="61"/>
      <c r="J15" s="61"/>
      <c r="K15" s="8"/>
      <c r="L15" s="7"/>
      <c r="M15" s="42">
        <v>36</v>
      </c>
      <c r="N15" s="42">
        <v>0</v>
      </c>
      <c r="O15" s="42">
        <v>0</v>
      </c>
      <c r="P15" s="42">
        <v>108</v>
      </c>
      <c r="Q15" s="42">
        <v>3</v>
      </c>
      <c r="R15" s="42" t="s">
        <v>30</v>
      </c>
      <c r="S15" s="8"/>
      <c r="T15" s="7"/>
      <c r="U15" s="42">
        <v>36</v>
      </c>
      <c r="V15" s="42">
        <v>0</v>
      </c>
      <c r="W15" s="42">
        <v>0</v>
      </c>
      <c r="X15" s="42">
        <v>108</v>
      </c>
      <c r="Y15" s="42">
        <v>3</v>
      </c>
      <c r="Z15" s="42" t="s">
        <v>30</v>
      </c>
      <c r="AA15" s="8"/>
      <c r="AB15" s="7"/>
      <c r="AC15" s="42">
        <v>36</v>
      </c>
      <c r="AD15" s="42">
        <v>0</v>
      </c>
      <c r="AE15" s="42">
        <v>0</v>
      </c>
      <c r="AF15" s="42">
        <v>108</v>
      </c>
      <c r="AG15" s="42">
        <v>3</v>
      </c>
      <c r="AH15" s="42" t="s">
        <v>30</v>
      </c>
      <c r="AI15" s="75"/>
      <c r="AJ15" s="7"/>
      <c r="AK15" s="37">
        <v>36</v>
      </c>
      <c r="AL15" s="37">
        <v>0</v>
      </c>
      <c r="AM15" s="37">
        <v>0</v>
      </c>
      <c r="AN15" s="42">
        <v>108</v>
      </c>
      <c r="AO15" s="42">
        <v>3</v>
      </c>
      <c r="AP15" s="42" t="s">
        <v>30</v>
      </c>
      <c r="AQ15" s="8"/>
      <c r="AR15" s="7"/>
      <c r="AS15" s="61"/>
      <c r="AT15" s="61"/>
      <c r="AU15" s="61"/>
      <c r="AV15" s="61"/>
      <c r="AW15" s="61"/>
      <c r="AX15" s="61"/>
      <c r="AY15" s="8"/>
      <c r="AZ15" s="7"/>
      <c r="BA15" s="61"/>
      <c r="BB15" s="61"/>
      <c r="BC15" s="61"/>
      <c r="BD15" s="61"/>
      <c r="BE15" s="61"/>
      <c r="BF15" s="61"/>
      <c r="BG15" s="8"/>
      <c r="BH15" s="7"/>
      <c r="BI15" s="61"/>
      <c r="BJ15" s="61"/>
      <c r="BK15" s="61"/>
      <c r="BL15" s="61"/>
      <c r="BM15" s="61"/>
      <c r="BN15" s="61"/>
      <c r="BO15" s="11"/>
      <c r="BP15" s="1"/>
      <c r="BQ15" s="61"/>
      <c r="BR15" s="61"/>
      <c r="BS15" s="61"/>
      <c r="BT15" s="61"/>
      <c r="BU15" s="61"/>
      <c r="BV15" s="61"/>
      <c r="BW15" s="11"/>
      <c r="BY15" s="173"/>
      <c r="BZ15" s="173"/>
      <c r="CA15" s="173"/>
      <c r="CB15" s="173"/>
      <c r="CC15" s="173"/>
      <c r="CD15" s="173"/>
    </row>
    <row r="16" spans="2:82" ht="15.75" customHeight="1">
      <c r="B16" s="120"/>
      <c r="C16" s="167"/>
      <c r="D16" s="82"/>
      <c r="E16" s="61"/>
      <c r="F16" s="61"/>
      <c r="G16" s="61"/>
      <c r="H16" s="61"/>
      <c r="I16" s="61"/>
      <c r="J16" s="61"/>
      <c r="K16" s="8"/>
      <c r="L16" s="7"/>
      <c r="M16" s="137" t="s">
        <v>43</v>
      </c>
      <c r="N16" s="137"/>
      <c r="O16" s="137"/>
      <c r="P16" s="137"/>
      <c r="Q16" s="137"/>
      <c r="R16" s="137"/>
      <c r="S16" s="8"/>
      <c r="T16" s="7"/>
      <c r="U16" s="137" t="s">
        <v>44</v>
      </c>
      <c r="V16" s="137"/>
      <c r="W16" s="137"/>
      <c r="X16" s="137"/>
      <c r="Y16" s="137"/>
      <c r="Z16" s="137"/>
      <c r="AA16" s="8"/>
      <c r="AB16" s="7"/>
      <c r="AC16" s="128" t="s">
        <v>45</v>
      </c>
      <c r="AD16" s="128"/>
      <c r="AE16" s="128"/>
      <c r="AF16" s="128"/>
      <c r="AG16" s="128"/>
      <c r="AH16" s="128"/>
      <c r="AI16" s="8"/>
      <c r="AJ16" s="7"/>
      <c r="AK16" s="136" t="s">
        <v>46</v>
      </c>
      <c r="AL16" s="136"/>
      <c r="AM16" s="136"/>
      <c r="AN16" s="136"/>
      <c r="AO16" s="136"/>
      <c r="AP16" s="136"/>
      <c r="AQ16" s="8"/>
      <c r="AR16" s="7"/>
      <c r="AS16" s="61"/>
      <c r="AT16" s="61"/>
      <c r="AU16" s="61"/>
      <c r="AV16" s="61"/>
      <c r="AW16" s="61"/>
      <c r="AX16" s="61"/>
      <c r="AY16" s="8"/>
      <c r="AZ16" s="7"/>
      <c r="BA16" s="61"/>
      <c r="BB16" s="61"/>
      <c r="BC16" s="61"/>
      <c r="BD16" s="61"/>
      <c r="BE16" s="61"/>
      <c r="BF16" s="61"/>
      <c r="BG16" s="8"/>
      <c r="BH16" s="7"/>
      <c r="BI16" s="61"/>
      <c r="BJ16" s="61"/>
      <c r="BK16" s="61"/>
      <c r="BL16" s="61"/>
      <c r="BM16" s="61"/>
      <c r="BN16" s="61"/>
      <c r="BO16" s="11"/>
      <c r="BP16" s="1"/>
      <c r="BQ16" s="61"/>
      <c r="BR16" s="61"/>
      <c r="BS16" s="61"/>
      <c r="BT16" s="61"/>
      <c r="BU16" s="61"/>
      <c r="BV16" s="61"/>
      <c r="BW16" s="11"/>
      <c r="BY16" s="173"/>
      <c r="BZ16" s="173"/>
      <c r="CA16" s="173"/>
      <c r="CB16" s="173"/>
      <c r="CC16" s="173"/>
      <c r="CD16" s="173"/>
    </row>
    <row r="17" spans="2:82" ht="15.6" customHeight="1">
      <c r="B17" s="120"/>
      <c r="C17" s="167"/>
      <c r="D17" s="82"/>
      <c r="E17" s="61"/>
      <c r="F17" s="61"/>
      <c r="G17" s="61"/>
      <c r="H17" s="61"/>
      <c r="I17" s="61"/>
      <c r="J17" s="61"/>
      <c r="K17" s="8"/>
      <c r="L17" s="7"/>
      <c r="M17" s="137"/>
      <c r="N17" s="137"/>
      <c r="O17" s="137"/>
      <c r="P17" s="137"/>
      <c r="Q17" s="137"/>
      <c r="R17" s="137"/>
      <c r="S17" s="8"/>
      <c r="T17" s="7"/>
      <c r="U17" s="137"/>
      <c r="V17" s="137"/>
      <c r="W17" s="137"/>
      <c r="X17" s="137"/>
      <c r="Y17" s="137"/>
      <c r="Z17" s="137"/>
      <c r="AA17" s="8"/>
      <c r="AB17" s="7"/>
      <c r="AC17" s="128"/>
      <c r="AD17" s="128"/>
      <c r="AE17" s="128"/>
      <c r="AF17" s="128"/>
      <c r="AG17" s="128"/>
      <c r="AH17" s="128"/>
      <c r="AI17" s="8"/>
      <c r="AJ17" s="7"/>
      <c r="AK17" s="136"/>
      <c r="AL17" s="136"/>
      <c r="AM17" s="136"/>
      <c r="AN17" s="136"/>
      <c r="AO17" s="136"/>
      <c r="AP17" s="136"/>
      <c r="AQ17" s="8"/>
      <c r="AR17" s="7"/>
      <c r="AS17" s="61"/>
      <c r="AT17" s="61"/>
      <c r="AU17" s="61"/>
      <c r="AV17" s="61"/>
      <c r="AW17" s="61"/>
      <c r="AX17" s="61"/>
      <c r="AY17" s="8"/>
      <c r="AZ17" s="7"/>
      <c r="BA17" s="61"/>
      <c r="BB17" s="61"/>
      <c r="BC17" s="61"/>
      <c r="BD17" s="61"/>
      <c r="BE17" s="61"/>
      <c r="BF17" s="61"/>
      <c r="BG17" s="8"/>
      <c r="BH17" s="7"/>
      <c r="BI17" s="61"/>
      <c r="BJ17" s="61"/>
      <c r="BK17" s="61"/>
      <c r="BL17" s="61"/>
      <c r="BM17" s="61"/>
      <c r="BN17" s="61"/>
      <c r="BO17" s="11"/>
      <c r="BP17" s="1"/>
      <c r="BQ17" s="61"/>
      <c r="BR17" s="61"/>
      <c r="BS17" s="61"/>
      <c r="BT17" s="61"/>
      <c r="BU17" s="61"/>
      <c r="BV17" s="61"/>
      <c r="BW17" s="11"/>
      <c r="BY17" s="173"/>
      <c r="BZ17" s="173"/>
      <c r="CA17" s="173"/>
      <c r="CB17" s="173"/>
      <c r="CC17" s="173"/>
      <c r="CD17" s="173"/>
    </row>
    <row r="18" spans="2:82">
      <c r="B18" s="120"/>
      <c r="C18" s="167"/>
      <c r="D18" s="82"/>
      <c r="E18" s="61"/>
      <c r="F18" s="61"/>
      <c r="G18" s="61"/>
      <c r="H18" s="61"/>
      <c r="I18" s="61"/>
      <c r="J18" s="61"/>
      <c r="K18" s="8"/>
      <c r="L18" s="7"/>
      <c r="M18" s="61"/>
      <c r="N18" s="61"/>
      <c r="O18" s="61"/>
      <c r="P18" s="61"/>
      <c r="Q18" s="87" t="s">
        <v>38</v>
      </c>
      <c r="R18" s="87" t="s">
        <v>18</v>
      </c>
      <c r="S18" s="8"/>
      <c r="T18" s="7"/>
      <c r="U18" s="61"/>
      <c r="V18" s="61"/>
      <c r="W18" s="61"/>
      <c r="X18" s="61"/>
      <c r="Y18" s="87" t="s">
        <v>38</v>
      </c>
      <c r="Z18" s="87" t="s">
        <v>18</v>
      </c>
      <c r="AA18" s="8"/>
      <c r="AB18" s="7"/>
      <c r="AC18" s="61"/>
      <c r="AD18" s="61"/>
      <c r="AE18" s="61"/>
      <c r="AF18" s="61"/>
      <c r="AG18" s="87" t="s">
        <v>38</v>
      </c>
      <c r="AH18" s="87" t="s">
        <v>40</v>
      </c>
      <c r="AI18" s="8"/>
      <c r="AJ18" s="7"/>
      <c r="AK18" s="61"/>
      <c r="AL18" s="61"/>
      <c r="AM18" s="61"/>
      <c r="AN18" s="61"/>
      <c r="AO18" s="87" t="s">
        <v>38</v>
      </c>
      <c r="AP18" s="87" t="s">
        <v>41</v>
      </c>
      <c r="AQ18" s="8"/>
      <c r="AR18" s="7"/>
      <c r="AS18" s="61"/>
      <c r="AT18" s="61"/>
      <c r="AU18" s="61"/>
      <c r="AV18" s="61"/>
      <c r="AW18" s="61"/>
      <c r="AX18" s="61"/>
      <c r="AY18" s="8"/>
      <c r="AZ18" s="7"/>
      <c r="BA18" s="61"/>
      <c r="BB18" s="61"/>
      <c r="BC18" s="61"/>
      <c r="BD18" s="61"/>
      <c r="BE18" s="61"/>
      <c r="BF18" s="61"/>
      <c r="BG18" s="8"/>
      <c r="BH18" s="7"/>
      <c r="BI18" s="61"/>
      <c r="BJ18" s="61"/>
      <c r="BK18" s="61"/>
      <c r="BL18" s="61"/>
      <c r="BM18" s="61"/>
      <c r="BN18" s="61"/>
      <c r="BO18" s="11"/>
      <c r="BP18" s="1"/>
      <c r="BQ18" s="61"/>
      <c r="BR18" s="61"/>
      <c r="BS18" s="61"/>
      <c r="BT18" s="61"/>
      <c r="BU18" s="61"/>
      <c r="BV18" s="61"/>
      <c r="BW18" s="11"/>
      <c r="BY18" s="13"/>
      <c r="BZ18" s="13"/>
      <c r="CA18" s="13"/>
      <c r="CB18" s="13"/>
      <c r="CC18" s="13"/>
      <c r="CD18" s="13"/>
    </row>
    <row r="19" spans="2:82" ht="12.95" customHeight="1">
      <c r="B19" s="120"/>
      <c r="C19" s="125" t="s">
        <v>47</v>
      </c>
      <c r="D19" s="5"/>
      <c r="E19" s="2" t="s">
        <v>48</v>
      </c>
      <c r="F19" s="2"/>
      <c r="G19" s="2"/>
      <c r="H19" s="2"/>
      <c r="I19" s="2"/>
      <c r="J19" s="2"/>
      <c r="K19" s="6"/>
      <c r="L19" s="4"/>
      <c r="M19" s="2" t="s">
        <v>49</v>
      </c>
      <c r="N19" s="2"/>
      <c r="O19" s="2"/>
      <c r="P19" s="2"/>
      <c r="Q19" s="2"/>
      <c r="R19" s="2"/>
      <c r="S19" s="6"/>
      <c r="T19" s="4"/>
      <c r="U19" s="2" t="s">
        <v>50</v>
      </c>
      <c r="V19" s="2"/>
      <c r="W19" s="2"/>
      <c r="X19" s="2"/>
      <c r="Y19" s="2"/>
      <c r="Z19" s="2"/>
      <c r="AA19" s="6"/>
      <c r="AB19" s="4"/>
      <c r="AC19" s="2" t="s">
        <v>51</v>
      </c>
      <c r="AD19" s="2"/>
      <c r="AE19" s="2"/>
      <c r="AF19" s="2"/>
      <c r="AG19" s="2"/>
      <c r="AH19" s="2"/>
      <c r="AI19" s="6"/>
      <c r="AJ19" s="4"/>
      <c r="AK19" s="2" t="s">
        <v>52</v>
      </c>
      <c r="AL19" s="2"/>
      <c r="AM19" s="2"/>
      <c r="AN19" s="2"/>
      <c r="AO19" s="2"/>
      <c r="AP19" s="2"/>
      <c r="AQ19" s="6"/>
      <c r="AR19" s="4"/>
      <c r="AS19" s="2"/>
      <c r="AT19" s="2"/>
      <c r="AU19" s="2"/>
      <c r="AV19" s="2"/>
      <c r="AW19" s="2"/>
      <c r="AX19" s="2"/>
      <c r="AY19" s="6"/>
      <c r="AZ19" s="4"/>
      <c r="BA19" s="2"/>
      <c r="BB19" s="2"/>
      <c r="BC19" s="2"/>
      <c r="BD19" s="2"/>
      <c r="BE19" s="2"/>
      <c r="BF19" s="2"/>
      <c r="BG19" s="6"/>
      <c r="BH19" s="4"/>
      <c r="BI19" s="2"/>
      <c r="BJ19" s="2"/>
      <c r="BK19" s="2"/>
      <c r="BL19" s="2"/>
      <c r="BM19" s="2"/>
      <c r="BN19" s="2"/>
      <c r="BO19" s="18"/>
      <c r="BP19" s="5"/>
      <c r="BQ19" s="2"/>
      <c r="BR19" s="2"/>
      <c r="BS19" s="2"/>
      <c r="BT19" s="2"/>
      <c r="BU19" s="2"/>
      <c r="BV19" s="2"/>
      <c r="BW19" s="18"/>
    </row>
    <row r="20" spans="2:82">
      <c r="B20" s="120"/>
      <c r="C20" s="126"/>
      <c r="D20" s="1"/>
      <c r="E20" s="115" t="s">
        <v>13</v>
      </c>
      <c r="F20" s="115" t="s">
        <v>25</v>
      </c>
      <c r="G20" s="115"/>
      <c r="H20" s="115" t="s">
        <v>16</v>
      </c>
      <c r="I20" s="115" t="s">
        <v>12</v>
      </c>
      <c r="J20" s="129" t="s">
        <v>26</v>
      </c>
      <c r="K20" s="21"/>
      <c r="L20" s="22"/>
      <c r="M20" s="115" t="s">
        <v>13</v>
      </c>
      <c r="N20" s="115" t="s">
        <v>25</v>
      </c>
      <c r="O20" s="115"/>
      <c r="P20" s="115" t="s">
        <v>16</v>
      </c>
      <c r="Q20" s="115" t="s">
        <v>12</v>
      </c>
      <c r="R20" s="129" t="s">
        <v>26</v>
      </c>
      <c r="S20" s="21"/>
      <c r="T20" s="22"/>
      <c r="U20" s="115" t="s">
        <v>13</v>
      </c>
      <c r="V20" s="115" t="s">
        <v>25</v>
      </c>
      <c r="W20" s="115"/>
      <c r="X20" s="115" t="s">
        <v>16</v>
      </c>
      <c r="Y20" s="115" t="s">
        <v>12</v>
      </c>
      <c r="Z20" s="129" t="s">
        <v>26</v>
      </c>
      <c r="AA20" s="21"/>
      <c r="AB20" s="7"/>
      <c r="AC20" s="115" t="s">
        <v>13</v>
      </c>
      <c r="AD20" s="115" t="s">
        <v>25</v>
      </c>
      <c r="AE20" s="115"/>
      <c r="AF20" s="115" t="s">
        <v>16</v>
      </c>
      <c r="AG20" s="129" t="s">
        <v>12</v>
      </c>
      <c r="AH20" s="129" t="s">
        <v>26</v>
      </c>
      <c r="AI20" s="8"/>
      <c r="AJ20" s="12"/>
      <c r="AK20" s="115" t="s">
        <v>13</v>
      </c>
      <c r="AL20" s="115" t="s">
        <v>25</v>
      </c>
      <c r="AM20" s="115"/>
      <c r="AN20" s="115" t="s">
        <v>16</v>
      </c>
      <c r="AO20" s="129" t="s">
        <v>12</v>
      </c>
      <c r="AP20" s="129" t="s">
        <v>26</v>
      </c>
      <c r="AQ20" s="8"/>
      <c r="AR20" s="12"/>
      <c r="AY20" s="8"/>
      <c r="AZ20" s="12"/>
      <c r="BG20" s="8"/>
      <c r="BH20" s="12"/>
      <c r="BO20" s="11"/>
      <c r="BW20" s="11"/>
      <c r="BY20" s="173">
        <f>COUNTIF(D20:BV20,"HAD")</f>
        <v>5</v>
      </c>
      <c r="BZ20" s="173">
        <f>+I22+Q22+Y22+AG22+AO22</f>
        <v>15</v>
      </c>
      <c r="CA20" s="173">
        <f>AK22+AS22+U22+AC22+BA22+BI22+BQ22+E22+M22</f>
        <v>120</v>
      </c>
      <c r="CB20" s="173">
        <f>AL22+AT22+V22+AD22+F22+N22+BR22</f>
        <v>120</v>
      </c>
      <c r="CC20" s="173">
        <f>AM22+AU22+W22+AE22+G22+O22+BS22</f>
        <v>120</v>
      </c>
      <c r="CD20" s="173">
        <f>AN22+AV22+X22+AF22+H22+P22+BT22</f>
        <v>360</v>
      </c>
    </row>
    <row r="21" spans="2:82">
      <c r="B21" s="120"/>
      <c r="C21" s="126"/>
      <c r="D21" s="1"/>
      <c r="E21" s="115"/>
      <c r="F21" s="40" t="s">
        <v>27</v>
      </c>
      <c r="G21" s="40" t="s">
        <v>28</v>
      </c>
      <c r="H21" s="115"/>
      <c r="I21" s="115"/>
      <c r="J21" s="130"/>
      <c r="K21" s="21"/>
      <c r="L21" s="22"/>
      <c r="M21" s="115"/>
      <c r="N21" s="40" t="s">
        <v>27</v>
      </c>
      <c r="O21" s="40" t="s">
        <v>28</v>
      </c>
      <c r="P21" s="115"/>
      <c r="Q21" s="115"/>
      <c r="R21" s="130"/>
      <c r="S21" s="21"/>
      <c r="T21" s="22"/>
      <c r="U21" s="115"/>
      <c r="V21" s="40" t="s">
        <v>27</v>
      </c>
      <c r="W21" s="40" t="s">
        <v>28</v>
      </c>
      <c r="X21" s="115"/>
      <c r="Y21" s="115"/>
      <c r="Z21" s="130"/>
      <c r="AA21" s="21"/>
      <c r="AB21" s="7"/>
      <c r="AC21" s="115"/>
      <c r="AD21" s="40" t="s">
        <v>27</v>
      </c>
      <c r="AE21" s="40" t="s">
        <v>28</v>
      </c>
      <c r="AF21" s="115"/>
      <c r="AG21" s="130"/>
      <c r="AH21" s="130"/>
      <c r="AI21" s="8"/>
      <c r="AJ21" s="12"/>
      <c r="AK21" s="115"/>
      <c r="AL21" s="40" t="s">
        <v>27</v>
      </c>
      <c r="AM21" s="40" t="s">
        <v>28</v>
      </c>
      <c r="AN21" s="115"/>
      <c r="AO21" s="130"/>
      <c r="AP21" s="130"/>
      <c r="AQ21" s="8"/>
      <c r="AR21" s="12"/>
      <c r="AY21" s="8"/>
      <c r="AZ21" s="12"/>
      <c r="BG21" s="8"/>
      <c r="BH21" s="12"/>
      <c r="BO21" s="11"/>
      <c r="BW21" s="11"/>
      <c r="BY21" s="173"/>
      <c r="BZ21" s="173"/>
      <c r="CA21" s="173"/>
      <c r="CB21" s="173"/>
      <c r="CC21" s="173"/>
      <c r="CD21" s="173"/>
    </row>
    <row r="22" spans="2:82">
      <c r="B22" s="120"/>
      <c r="C22" s="126"/>
      <c r="D22" s="1"/>
      <c r="E22" s="41">
        <v>24</v>
      </c>
      <c r="F22" s="41">
        <v>24</v>
      </c>
      <c r="G22" s="41">
        <v>24</v>
      </c>
      <c r="H22" s="41">
        <v>72</v>
      </c>
      <c r="I22" s="41">
        <v>3</v>
      </c>
      <c r="J22" s="41" t="s">
        <v>29</v>
      </c>
      <c r="K22" s="21"/>
      <c r="L22" s="22"/>
      <c r="M22" s="41">
        <v>24</v>
      </c>
      <c r="N22" s="41">
        <v>24</v>
      </c>
      <c r="O22" s="41">
        <v>24</v>
      </c>
      <c r="P22" s="41">
        <v>72</v>
      </c>
      <c r="Q22" s="41">
        <v>3</v>
      </c>
      <c r="R22" s="41" t="s">
        <v>29</v>
      </c>
      <c r="S22" s="21"/>
      <c r="T22" s="22"/>
      <c r="U22" s="41">
        <v>24</v>
      </c>
      <c r="V22" s="41">
        <v>24</v>
      </c>
      <c r="W22" s="41">
        <v>24</v>
      </c>
      <c r="X22" s="41">
        <v>72</v>
      </c>
      <c r="Y22" s="41">
        <v>3</v>
      </c>
      <c r="Z22" s="41" t="s">
        <v>29</v>
      </c>
      <c r="AA22" s="21"/>
      <c r="AB22" s="7"/>
      <c r="AC22" s="41">
        <v>24</v>
      </c>
      <c r="AD22" s="41">
        <v>24</v>
      </c>
      <c r="AE22" s="41">
        <v>24</v>
      </c>
      <c r="AF22" s="41">
        <v>72</v>
      </c>
      <c r="AG22" s="41">
        <v>3</v>
      </c>
      <c r="AH22" s="41" t="s">
        <v>29</v>
      </c>
      <c r="AI22" s="8"/>
      <c r="AJ22" s="12"/>
      <c r="AK22" s="41">
        <v>24</v>
      </c>
      <c r="AL22" s="41">
        <v>24</v>
      </c>
      <c r="AM22" s="41">
        <v>24</v>
      </c>
      <c r="AN22" s="41">
        <v>72</v>
      </c>
      <c r="AO22" s="41">
        <v>3</v>
      </c>
      <c r="AP22" s="41" t="s">
        <v>29</v>
      </c>
      <c r="AQ22" s="8"/>
      <c r="AR22" s="12"/>
      <c r="AY22" s="8"/>
      <c r="AZ22" s="12"/>
      <c r="BG22" s="8"/>
      <c r="BH22" s="12"/>
      <c r="BO22" s="11"/>
      <c r="BW22" s="11"/>
      <c r="BY22" s="173"/>
      <c r="BZ22" s="173"/>
      <c r="CA22" s="173"/>
      <c r="CB22" s="173"/>
      <c r="CC22" s="173"/>
      <c r="CD22" s="173"/>
    </row>
    <row r="23" spans="2:82" ht="15.95" customHeight="1">
      <c r="B23" s="120"/>
      <c r="C23" s="126"/>
      <c r="D23" s="1"/>
      <c r="E23" s="137" t="s">
        <v>53</v>
      </c>
      <c r="F23" s="137"/>
      <c r="G23" s="137"/>
      <c r="H23" s="137"/>
      <c r="I23" s="137"/>
      <c r="J23" s="137"/>
      <c r="K23" s="8"/>
      <c r="L23" s="7"/>
      <c r="M23" s="114" t="s">
        <v>54</v>
      </c>
      <c r="N23" s="114"/>
      <c r="O23" s="114"/>
      <c r="P23" s="114"/>
      <c r="Q23" s="114"/>
      <c r="R23" s="114"/>
      <c r="S23" s="8"/>
      <c r="T23" s="7"/>
      <c r="U23" s="114" t="s">
        <v>55</v>
      </c>
      <c r="V23" s="114"/>
      <c r="W23" s="114"/>
      <c r="X23" s="114"/>
      <c r="Y23" s="114"/>
      <c r="Z23" s="114"/>
      <c r="AA23" s="8"/>
      <c r="AB23" s="7"/>
      <c r="AC23" s="114" t="s">
        <v>56</v>
      </c>
      <c r="AD23" s="114"/>
      <c r="AE23" s="114"/>
      <c r="AF23" s="114"/>
      <c r="AG23" s="114"/>
      <c r="AH23" s="114"/>
      <c r="AI23" s="8"/>
      <c r="AJ23" s="12"/>
      <c r="AK23" s="114" t="s">
        <v>57</v>
      </c>
      <c r="AL23" s="114"/>
      <c r="AM23" s="114"/>
      <c r="AN23" s="114"/>
      <c r="AO23" s="114"/>
      <c r="AP23" s="114"/>
      <c r="AQ23" s="8"/>
      <c r="AR23" s="12"/>
      <c r="AY23" s="8"/>
      <c r="AZ23" s="12"/>
      <c r="BG23" s="8"/>
      <c r="BH23" s="12"/>
      <c r="BO23" s="11"/>
      <c r="BW23" s="11"/>
      <c r="BY23" s="173"/>
      <c r="BZ23" s="173"/>
      <c r="CA23" s="173"/>
      <c r="CB23" s="173"/>
      <c r="CC23" s="173"/>
      <c r="CD23" s="173"/>
    </row>
    <row r="24" spans="2:82">
      <c r="B24" s="120"/>
      <c r="C24" s="126"/>
      <c r="D24" s="1"/>
      <c r="E24" s="137"/>
      <c r="F24" s="137"/>
      <c r="G24" s="137"/>
      <c r="H24" s="137"/>
      <c r="I24" s="137"/>
      <c r="J24" s="137"/>
      <c r="K24" s="8"/>
      <c r="L24" s="7"/>
      <c r="M24" s="114"/>
      <c r="N24" s="114"/>
      <c r="O24" s="114"/>
      <c r="P24" s="114"/>
      <c r="Q24" s="114"/>
      <c r="R24" s="114"/>
      <c r="S24" s="8"/>
      <c r="T24" s="7"/>
      <c r="U24" s="114"/>
      <c r="V24" s="114"/>
      <c r="W24" s="114"/>
      <c r="X24" s="114"/>
      <c r="Y24" s="114"/>
      <c r="Z24" s="114"/>
      <c r="AA24" s="8"/>
      <c r="AB24" s="7"/>
      <c r="AC24" s="114"/>
      <c r="AD24" s="114"/>
      <c r="AE24" s="114"/>
      <c r="AF24" s="114"/>
      <c r="AG24" s="114"/>
      <c r="AH24" s="114"/>
      <c r="AI24" s="8"/>
      <c r="AJ24" s="12"/>
      <c r="AK24" s="114"/>
      <c r="AL24" s="114"/>
      <c r="AM24" s="114"/>
      <c r="AN24" s="114"/>
      <c r="AO24" s="114"/>
      <c r="AP24" s="114"/>
      <c r="AQ24" s="8"/>
      <c r="AR24" s="12"/>
      <c r="AY24" s="8"/>
      <c r="AZ24" s="12"/>
      <c r="BG24" s="8"/>
      <c r="BH24" s="12"/>
      <c r="BO24" s="11"/>
      <c r="BW24" s="11"/>
      <c r="BY24" s="173"/>
      <c r="BZ24" s="173"/>
      <c r="CA24" s="173"/>
      <c r="CB24" s="173"/>
      <c r="CC24" s="173"/>
      <c r="CD24" s="173"/>
    </row>
    <row r="25" spans="2:82">
      <c r="B25" s="120"/>
      <c r="C25" s="127"/>
      <c r="D25" s="31"/>
      <c r="E25" s="25"/>
      <c r="F25" s="25"/>
      <c r="G25" s="25"/>
      <c r="H25" s="25"/>
      <c r="I25" s="25"/>
      <c r="J25" s="25"/>
      <c r="K25" s="32"/>
      <c r="L25" s="33"/>
      <c r="M25" s="61"/>
      <c r="N25" s="25"/>
      <c r="O25" s="25"/>
      <c r="P25" s="25"/>
      <c r="Q25" s="25"/>
      <c r="R25" s="25"/>
      <c r="S25" s="32"/>
      <c r="T25" s="33"/>
      <c r="U25" s="25"/>
      <c r="V25" s="25"/>
      <c r="W25" s="25"/>
      <c r="X25" s="25"/>
      <c r="Y25" s="25"/>
      <c r="Z25" s="25"/>
      <c r="AA25" s="32"/>
      <c r="AB25" s="33"/>
      <c r="AC25" s="25"/>
      <c r="AD25" s="25"/>
      <c r="AE25" s="25"/>
      <c r="AF25" s="90" t="s">
        <v>38</v>
      </c>
      <c r="AG25" s="90" t="s">
        <v>50</v>
      </c>
      <c r="AH25" s="90" t="s">
        <v>58</v>
      </c>
      <c r="AI25" s="32"/>
      <c r="AJ25" s="33"/>
      <c r="AK25" s="25"/>
      <c r="AL25" s="25"/>
      <c r="AM25" s="25"/>
      <c r="AN25" s="25"/>
      <c r="AO25" s="87" t="s">
        <v>38</v>
      </c>
      <c r="AP25" s="87" t="s">
        <v>59</v>
      </c>
      <c r="AQ25" s="32"/>
      <c r="AR25" s="33"/>
      <c r="AS25" s="25"/>
      <c r="AT25" s="25"/>
      <c r="AU25" s="25"/>
      <c r="AV25" s="25"/>
      <c r="AW25" s="25"/>
      <c r="AX25" s="25"/>
      <c r="AY25" s="32"/>
      <c r="AZ25" s="33"/>
      <c r="BA25" s="25"/>
      <c r="BB25" s="25"/>
      <c r="BC25" s="25"/>
      <c r="BD25" s="25"/>
      <c r="BE25" s="25"/>
      <c r="BF25" s="25"/>
      <c r="BG25" s="32"/>
      <c r="BH25" s="33"/>
      <c r="BI25" s="25"/>
      <c r="BJ25" s="25"/>
      <c r="BK25" s="25"/>
      <c r="BL25" s="25"/>
      <c r="BM25" s="25"/>
      <c r="BN25" s="25"/>
      <c r="BO25" s="34"/>
      <c r="BP25" s="31"/>
      <c r="BQ25" s="25"/>
      <c r="BR25" s="25"/>
      <c r="BS25" s="25"/>
      <c r="BT25" s="25"/>
      <c r="BU25" s="25"/>
      <c r="BV25" s="25"/>
      <c r="BW25" s="34"/>
    </row>
    <row r="26" spans="2:82" ht="12.95" customHeight="1">
      <c r="B26" s="120"/>
      <c r="C26" s="205" t="s">
        <v>60</v>
      </c>
      <c r="D26" s="84"/>
      <c r="E26" s="2" t="s">
        <v>61</v>
      </c>
      <c r="F26" s="2"/>
      <c r="G26" s="2"/>
      <c r="H26" s="2"/>
      <c r="I26" s="2"/>
      <c r="J26" s="2"/>
      <c r="K26" s="6"/>
      <c r="M26" s="2"/>
      <c r="N26" s="2"/>
      <c r="O26" s="2"/>
      <c r="P26" s="2"/>
      <c r="Q26" s="2"/>
      <c r="R26" s="2"/>
      <c r="S26" s="6"/>
      <c r="T26" s="64"/>
      <c r="U26" s="2"/>
      <c r="V26" s="2"/>
      <c r="W26" s="2"/>
      <c r="X26" s="2"/>
      <c r="Y26" s="2"/>
      <c r="Z26" s="2"/>
      <c r="AA26" s="6"/>
      <c r="AB26" s="64"/>
      <c r="AC26" s="2"/>
      <c r="AD26" s="2"/>
      <c r="AE26" s="2"/>
      <c r="AF26" s="2"/>
      <c r="AG26" s="2"/>
      <c r="AH26" s="2"/>
      <c r="AI26" s="6"/>
      <c r="AJ26" s="64"/>
      <c r="AK26" s="2"/>
      <c r="AL26" s="2"/>
      <c r="AM26" s="2"/>
      <c r="AN26" s="2"/>
      <c r="AO26" s="2"/>
      <c r="AP26" s="2"/>
      <c r="AQ26" s="6"/>
      <c r="AR26" s="64"/>
      <c r="AS26" s="2" t="s">
        <v>62</v>
      </c>
      <c r="AT26" s="2"/>
      <c r="AU26" s="2"/>
      <c r="AV26" s="2"/>
      <c r="AW26" s="2"/>
      <c r="AX26" s="2"/>
      <c r="AY26" s="6"/>
      <c r="AZ26" s="64"/>
      <c r="BA26" s="2"/>
      <c r="BB26" s="2"/>
      <c r="BC26" s="2"/>
      <c r="BD26" s="2"/>
      <c r="BE26" s="2"/>
      <c r="BF26" s="2"/>
      <c r="BG26" s="6"/>
      <c r="BH26" s="64"/>
      <c r="BI26" s="2" t="s">
        <v>63</v>
      </c>
      <c r="BJ26" s="2"/>
      <c r="BK26" s="2"/>
      <c r="BL26" s="2"/>
      <c r="BM26" s="2"/>
      <c r="BN26" s="2"/>
      <c r="BO26" s="18"/>
      <c r="BP26" s="5"/>
      <c r="BQ26" s="2"/>
      <c r="BR26" s="2"/>
      <c r="BS26" s="2"/>
      <c r="BT26" s="2"/>
      <c r="BU26" s="2"/>
      <c r="BV26" s="2"/>
      <c r="BW26" s="18"/>
      <c r="BY26" s="173">
        <f>COUNTIF(E34:BO35,"HAD")+COUNTIF(E41:BO42,"HAD")+COUNTIF(E27:BO28,"HAD")</f>
        <v>12</v>
      </c>
      <c r="BZ26" s="173">
        <f>+I29+BM29+AW29+I36+Q36+Y36+AG36+AO36+AW36+BE36+BM36+BM43</f>
        <v>35</v>
      </c>
      <c r="CA26" s="173">
        <f>E29+AS29+BI29+E36+M36+U36+AC36+AK36+AS36+BA36+BI36+BI43</f>
        <v>300</v>
      </c>
      <c r="CB26" s="173">
        <f>F29+F36+N36+V36+AD36+AL36+AT29+AT36+BB36+BJ29+BJ36+BJ43</f>
        <v>240</v>
      </c>
      <c r="CC26" s="173">
        <f>G29+G36+O36+W36+AE36+AM36+AU29+AU36+BC36+BK29+BK36+BK43</f>
        <v>240</v>
      </c>
      <c r="CD26" s="173">
        <f>H29+H36+P36+X36+AF36+AN36+AV29+AV36+BD36+BL29+BL36+BL43</f>
        <v>900</v>
      </c>
    </row>
    <row r="27" spans="2:82" ht="12.95" customHeight="1">
      <c r="B27" s="120"/>
      <c r="C27" s="205"/>
      <c r="D27" s="82"/>
      <c r="E27" s="107" t="s">
        <v>13</v>
      </c>
      <c r="F27" s="107" t="s">
        <v>25</v>
      </c>
      <c r="G27" s="107"/>
      <c r="H27" s="107" t="s">
        <v>16</v>
      </c>
      <c r="I27" s="107" t="s">
        <v>12</v>
      </c>
      <c r="J27" s="112" t="s">
        <v>26</v>
      </c>
      <c r="K27" s="8"/>
      <c r="S27" s="8"/>
      <c r="T27" s="12"/>
      <c r="AA27" s="8"/>
      <c r="AB27" s="12"/>
      <c r="AI27" s="8"/>
      <c r="AJ27" s="12"/>
      <c r="AQ27" s="8"/>
      <c r="AR27" s="12"/>
      <c r="AS27" s="107" t="s">
        <v>13</v>
      </c>
      <c r="AT27" s="107" t="s">
        <v>25</v>
      </c>
      <c r="AU27" s="107"/>
      <c r="AV27" s="107" t="s">
        <v>16</v>
      </c>
      <c r="AW27" s="107" t="s">
        <v>12</v>
      </c>
      <c r="AX27" s="107" t="s">
        <v>26</v>
      </c>
      <c r="AY27" s="8"/>
      <c r="AZ27" s="12"/>
      <c r="BG27" s="8"/>
      <c r="BH27" s="12"/>
      <c r="BI27" s="107" t="s">
        <v>13</v>
      </c>
      <c r="BJ27" s="107" t="s">
        <v>25</v>
      </c>
      <c r="BK27" s="107"/>
      <c r="BL27" s="107" t="s">
        <v>16</v>
      </c>
      <c r="BM27" s="107" t="s">
        <v>12</v>
      </c>
      <c r="BN27" s="112" t="s">
        <v>26</v>
      </c>
      <c r="BO27" s="11"/>
      <c r="BP27" s="1"/>
      <c r="BW27" s="11"/>
      <c r="BY27" s="173"/>
      <c r="BZ27" s="173"/>
      <c r="CA27" s="173"/>
      <c r="CB27" s="173"/>
      <c r="CC27" s="173"/>
      <c r="CD27" s="173"/>
    </row>
    <row r="28" spans="2:82" ht="12.95" customHeight="1">
      <c r="B28" s="120"/>
      <c r="C28" s="205"/>
      <c r="D28" s="82"/>
      <c r="E28" s="107"/>
      <c r="F28" s="62" t="s">
        <v>27</v>
      </c>
      <c r="G28" s="62" t="s">
        <v>28</v>
      </c>
      <c r="H28" s="107"/>
      <c r="I28" s="107"/>
      <c r="J28" s="113"/>
      <c r="K28" s="8"/>
      <c r="S28" s="8"/>
      <c r="T28" s="12"/>
      <c r="AA28" s="8"/>
      <c r="AB28" s="12"/>
      <c r="AI28" s="8"/>
      <c r="AJ28" s="12"/>
      <c r="AQ28" s="8"/>
      <c r="AR28" s="12"/>
      <c r="AS28" s="107"/>
      <c r="AT28" s="62" t="s">
        <v>27</v>
      </c>
      <c r="AU28" s="62" t="s">
        <v>28</v>
      </c>
      <c r="AV28" s="107"/>
      <c r="AW28" s="107"/>
      <c r="AX28" s="107"/>
      <c r="AY28" s="8"/>
      <c r="AZ28" s="12"/>
      <c r="BG28" s="8"/>
      <c r="BH28" s="12"/>
      <c r="BI28" s="107"/>
      <c r="BJ28" s="62" t="s">
        <v>27</v>
      </c>
      <c r="BK28" s="62" t="s">
        <v>28</v>
      </c>
      <c r="BL28" s="107"/>
      <c r="BM28" s="107"/>
      <c r="BN28" s="113"/>
      <c r="BO28" s="11"/>
      <c r="BP28" s="1"/>
      <c r="BW28" s="11"/>
      <c r="BY28" s="173"/>
      <c r="BZ28" s="173"/>
      <c r="CA28" s="173"/>
      <c r="CB28" s="173"/>
      <c r="CC28" s="173"/>
      <c r="CD28" s="173"/>
    </row>
    <row r="29" spans="2:82" ht="12.95" customHeight="1">
      <c r="B29" s="120"/>
      <c r="C29" s="205"/>
      <c r="D29" s="82"/>
      <c r="E29" s="63">
        <v>24</v>
      </c>
      <c r="F29" s="63">
        <v>24</v>
      </c>
      <c r="G29" s="63">
        <v>24</v>
      </c>
      <c r="H29" s="63">
        <v>72</v>
      </c>
      <c r="I29" s="63">
        <v>3</v>
      </c>
      <c r="J29" s="63" t="s">
        <v>29</v>
      </c>
      <c r="K29" s="8"/>
      <c r="S29" s="8"/>
      <c r="T29" s="12"/>
      <c r="AA29" s="8"/>
      <c r="AB29" s="12"/>
      <c r="AI29" s="8"/>
      <c r="AJ29" s="12"/>
      <c r="AQ29" s="8"/>
      <c r="AR29" s="12"/>
      <c r="AS29" s="62">
        <v>24</v>
      </c>
      <c r="AT29" s="62">
        <v>24</v>
      </c>
      <c r="AU29" s="62">
        <v>24</v>
      </c>
      <c r="AV29" s="62">
        <v>72</v>
      </c>
      <c r="AW29" s="62">
        <v>3</v>
      </c>
      <c r="AX29" s="62" t="s">
        <v>29</v>
      </c>
      <c r="AY29" s="8"/>
      <c r="AZ29" s="12"/>
      <c r="BG29" s="8"/>
      <c r="BH29" s="12"/>
      <c r="BI29" s="63">
        <v>24</v>
      </c>
      <c r="BJ29" s="63">
        <v>24</v>
      </c>
      <c r="BK29" s="63">
        <v>24</v>
      </c>
      <c r="BL29" s="63">
        <v>72</v>
      </c>
      <c r="BM29" s="63">
        <v>3</v>
      </c>
      <c r="BN29" s="63" t="s">
        <v>29</v>
      </c>
      <c r="BO29" s="11"/>
      <c r="BP29" s="1"/>
      <c r="BW29" s="11"/>
      <c r="BY29" s="173"/>
      <c r="BZ29" s="173"/>
      <c r="CA29" s="173"/>
      <c r="CB29" s="173"/>
      <c r="CC29" s="173"/>
      <c r="CD29" s="173"/>
    </row>
    <row r="30" spans="2:82" ht="12.95" customHeight="1">
      <c r="B30" s="120"/>
      <c r="C30" s="205"/>
      <c r="D30" s="82"/>
      <c r="E30" s="137" t="s">
        <v>64</v>
      </c>
      <c r="F30" s="137"/>
      <c r="G30" s="137"/>
      <c r="H30" s="137"/>
      <c r="I30" s="137"/>
      <c r="J30" s="137"/>
      <c r="K30" s="8"/>
      <c r="S30" s="8"/>
      <c r="T30" s="12"/>
      <c r="AA30" s="8"/>
      <c r="AB30" s="12"/>
      <c r="AI30" s="8"/>
      <c r="AJ30" s="12"/>
      <c r="AQ30" s="8"/>
      <c r="AR30" s="12"/>
      <c r="AS30" s="114" t="s">
        <v>65</v>
      </c>
      <c r="AT30" s="114"/>
      <c r="AU30" s="114"/>
      <c r="AV30" s="114"/>
      <c r="AW30" s="114"/>
      <c r="AX30" s="114"/>
      <c r="AY30" s="8"/>
      <c r="AZ30" s="12"/>
      <c r="BG30" s="8"/>
      <c r="BH30" s="12"/>
      <c r="BI30" s="114" t="s">
        <v>66</v>
      </c>
      <c r="BJ30" s="114"/>
      <c r="BK30" s="114"/>
      <c r="BL30" s="114"/>
      <c r="BM30" s="114"/>
      <c r="BN30" s="114"/>
      <c r="BO30" s="11"/>
      <c r="BP30" s="1"/>
      <c r="BW30" s="11"/>
      <c r="BY30" s="173"/>
      <c r="BZ30" s="173"/>
      <c r="CA30" s="173"/>
      <c r="CB30" s="173"/>
      <c r="CC30" s="173"/>
      <c r="CD30" s="173"/>
    </row>
    <row r="31" spans="2:82" ht="12.95" customHeight="1">
      <c r="B31" s="120"/>
      <c r="C31" s="205"/>
      <c r="D31" s="82"/>
      <c r="E31" s="137"/>
      <c r="F31" s="137"/>
      <c r="G31" s="137"/>
      <c r="H31" s="137"/>
      <c r="I31" s="137"/>
      <c r="J31" s="137"/>
      <c r="K31" s="8"/>
      <c r="S31" s="8"/>
      <c r="T31" s="12"/>
      <c r="AA31" s="8"/>
      <c r="AB31" s="12"/>
      <c r="AI31" s="8"/>
      <c r="AJ31" s="12"/>
      <c r="AQ31" s="8"/>
      <c r="AR31" s="12"/>
      <c r="AS31" s="114"/>
      <c r="AT31" s="114"/>
      <c r="AU31" s="114"/>
      <c r="AV31" s="114"/>
      <c r="AW31" s="114"/>
      <c r="AX31" s="114"/>
      <c r="AY31" s="8"/>
      <c r="AZ31" s="12"/>
      <c r="BG31" s="8"/>
      <c r="BH31" s="12"/>
      <c r="BI31" s="114"/>
      <c r="BJ31" s="114"/>
      <c r="BK31" s="114"/>
      <c r="BL31" s="114"/>
      <c r="BM31" s="114"/>
      <c r="BN31" s="114"/>
      <c r="BO31" s="11"/>
      <c r="BP31" s="1"/>
      <c r="BW31" s="11"/>
      <c r="BY31" s="173"/>
      <c r="BZ31" s="173"/>
      <c r="CA31" s="173"/>
      <c r="CB31" s="173"/>
      <c r="CC31" s="173"/>
      <c r="CD31" s="173"/>
    </row>
    <row r="32" spans="2:82" ht="12.95" customHeight="1">
      <c r="B32" s="120"/>
      <c r="C32" s="205"/>
      <c r="D32" s="83"/>
      <c r="E32" s="25"/>
      <c r="F32" s="25"/>
      <c r="G32" s="25"/>
      <c r="H32" s="25"/>
      <c r="I32" s="25"/>
      <c r="J32" s="25"/>
      <c r="K32" s="32"/>
      <c r="L32" s="66"/>
      <c r="M32" s="66"/>
      <c r="N32" s="66"/>
      <c r="O32" s="66"/>
      <c r="P32" s="66"/>
      <c r="Q32" s="66"/>
      <c r="R32" s="66"/>
      <c r="S32" s="32"/>
      <c r="T32" s="65"/>
      <c r="U32" s="66"/>
      <c r="V32" s="66"/>
      <c r="W32" s="66"/>
      <c r="X32" s="66"/>
      <c r="Y32" s="66"/>
      <c r="Z32" s="66"/>
      <c r="AA32" s="32"/>
      <c r="AB32" s="65"/>
      <c r="AC32" s="66"/>
      <c r="AD32" s="66"/>
      <c r="AE32" s="66"/>
      <c r="AF32" s="66"/>
      <c r="AG32" s="66"/>
      <c r="AH32" s="66"/>
      <c r="AI32" s="32"/>
      <c r="AJ32" s="65"/>
      <c r="AK32" s="66"/>
      <c r="AL32" s="66"/>
      <c r="AM32" s="66"/>
      <c r="AN32" s="66"/>
      <c r="AO32" s="66"/>
      <c r="AP32" s="66"/>
      <c r="AQ32" s="32"/>
      <c r="AR32" s="65"/>
      <c r="AS32" s="66"/>
      <c r="AT32" s="66"/>
      <c r="AU32" s="66"/>
      <c r="AV32" s="66"/>
      <c r="AW32" s="66"/>
      <c r="AX32" s="66"/>
      <c r="AY32" s="32"/>
      <c r="AZ32" s="65"/>
      <c r="BA32" s="66"/>
      <c r="BB32" s="66"/>
      <c r="BC32" s="66"/>
      <c r="BD32" s="66"/>
      <c r="BE32" s="66"/>
      <c r="BF32" s="66"/>
      <c r="BG32" s="32"/>
      <c r="BH32" s="65"/>
      <c r="BI32" s="66"/>
      <c r="BJ32" s="66"/>
      <c r="BK32" s="66"/>
      <c r="BL32" s="66"/>
      <c r="BM32" s="87" t="s">
        <v>38</v>
      </c>
      <c r="BN32" s="87" t="s">
        <v>67</v>
      </c>
      <c r="BO32" s="34"/>
      <c r="BP32" s="1"/>
      <c r="BW32" s="11"/>
      <c r="BY32" s="173"/>
      <c r="BZ32" s="173"/>
      <c r="CA32" s="173"/>
      <c r="CB32" s="173"/>
      <c r="CC32" s="173"/>
      <c r="CD32" s="173"/>
    </row>
    <row r="33" spans="2:82" ht="12.95" customHeight="1">
      <c r="B33" s="120"/>
      <c r="C33" s="205"/>
      <c r="D33" s="82"/>
      <c r="E33" t="s">
        <v>68</v>
      </c>
      <c r="K33" s="8"/>
      <c r="L33" s="7"/>
      <c r="M33" t="s">
        <v>59</v>
      </c>
      <c r="S33" s="8"/>
      <c r="T33" s="7"/>
      <c r="U33" t="s">
        <v>58</v>
      </c>
      <c r="AA33" s="8"/>
      <c r="AB33" s="7"/>
      <c r="AC33" t="s">
        <v>69</v>
      </c>
      <c r="AI33" s="8"/>
      <c r="AJ33" s="7"/>
      <c r="AK33" t="s">
        <v>70</v>
      </c>
      <c r="AQ33" s="8"/>
      <c r="AR33" s="7"/>
      <c r="AS33" t="s">
        <v>67</v>
      </c>
      <c r="AY33" s="8"/>
      <c r="AZ33" s="7"/>
      <c r="BA33" t="s">
        <v>71</v>
      </c>
      <c r="BG33" s="8"/>
      <c r="BH33" s="7"/>
      <c r="BI33" t="s">
        <v>72</v>
      </c>
      <c r="BO33" s="11"/>
      <c r="BP33" s="1"/>
      <c r="BW33" s="11"/>
      <c r="BY33" s="173"/>
      <c r="BZ33" s="173"/>
      <c r="CA33" s="173"/>
      <c r="CB33" s="173"/>
      <c r="CC33" s="173"/>
      <c r="CD33" s="173"/>
    </row>
    <row r="34" spans="2:82">
      <c r="B34" s="120"/>
      <c r="C34" s="205"/>
      <c r="D34" s="82"/>
      <c r="E34" s="107" t="s">
        <v>13</v>
      </c>
      <c r="F34" s="107" t="s">
        <v>25</v>
      </c>
      <c r="G34" s="107"/>
      <c r="H34" s="107" t="s">
        <v>16</v>
      </c>
      <c r="I34" s="107" t="s">
        <v>12</v>
      </c>
      <c r="J34" s="112" t="s">
        <v>26</v>
      </c>
      <c r="K34" s="8"/>
      <c r="L34" s="12"/>
      <c r="M34" s="107" t="s">
        <v>13</v>
      </c>
      <c r="N34" s="107" t="s">
        <v>25</v>
      </c>
      <c r="O34" s="107"/>
      <c r="P34" s="107" t="s">
        <v>16</v>
      </c>
      <c r="Q34" s="107" t="s">
        <v>12</v>
      </c>
      <c r="R34" s="112" t="s">
        <v>26</v>
      </c>
      <c r="S34" s="8"/>
      <c r="T34" s="7"/>
      <c r="U34" s="107" t="s">
        <v>13</v>
      </c>
      <c r="V34" s="107" t="s">
        <v>25</v>
      </c>
      <c r="W34" s="107"/>
      <c r="X34" s="107" t="s">
        <v>16</v>
      </c>
      <c r="Y34" s="107" t="s">
        <v>12</v>
      </c>
      <c r="Z34" s="112" t="s">
        <v>26</v>
      </c>
      <c r="AA34" s="21"/>
      <c r="AB34" s="22"/>
      <c r="AC34" s="107" t="s">
        <v>13</v>
      </c>
      <c r="AD34" s="107" t="s">
        <v>25</v>
      </c>
      <c r="AE34" s="107"/>
      <c r="AF34" s="107" t="s">
        <v>16</v>
      </c>
      <c r="AG34" s="107" t="s">
        <v>12</v>
      </c>
      <c r="AH34" s="112" t="s">
        <v>26</v>
      </c>
      <c r="AI34" s="21"/>
      <c r="AJ34" s="22"/>
      <c r="AK34" s="107" t="s">
        <v>13</v>
      </c>
      <c r="AL34" s="107" t="s">
        <v>25</v>
      </c>
      <c r="AM34" s="107"/>
      <c r="AN34" s="107" t="s">
        <v>16</v>
      </c>
      <c r="AO34" s="107" t="s">
        <v>12</v>
      </c>
      <c r="AP34" s="112" t="s">
        <v>26</v>
      </c>
      <c r="AQ34" s="21"/>
      <c r="AR34" s="22"/>
      <c r="AS34" s="107" t="s">
        <v>13</v>
      </c>
      <c r="AT34" s="107" t="s">
        <v>25</v>
      </c>
      <c r="AU34" s="107"/>
      <c r="AV34" s="107" t="s">
        <v>16</v>
      </c>
      <c r="AW34" s="107" t="s">
        <v>12</v>
      </c>
      <c r="AX34" s="112" t="s">
        <v>26</v>
      </c>
      <c r="AY34" s="8"/>
      <c r="AZ34" s="7"/>
      <c r="BA34" s="121" t="s">
        <v>13</v>
      </c>
      <c r="BB34" s="121" t="s">
        <v>25</v>
      </c>
      <c r="BC34" s="121"/>
      <c r="BD34" s="121" t="s">
        <v>16</v>
      </c>
      <c r="BE34" s="121" t="s">
        <v>12</v>
      </c>
      <c r="BF34" s="192" t="s">
        <v>26</v>
      </c>
      <c r="BG34" s="8"/>
      <c r="BH34" s="12"/>
      <c r="BI34" s="107" t="s">
        <v>13</v>
      </c>
      <c r="BJ34" s="107" t="s">
        <v>25</v>
      </c>
      <c r="BK34" s="107"/>
      <c r="BL34" s="107" t="s">
        <v>16</v>
      </c>
      <c r="BM34" s="107" t="s">
        <v>12</v>
      </c>
      <c r="BN34" s="112" t="s">
        <v>26</v>
      </c>
      <c r="BO34" s="11"/>
      <c r="BW34" s="11"/>
      <c r="BY34" s="173"/>
      <c r="BZ34" s="173"/>
      <c r="CA34" s="173"/>
      <c r="CB34" s="173"/>
      <c r="CC34" s="173"/>
      <c r="CD34" s="173"/>
    </row>
    <row r="35" spans="2:82">
      <c r="B35" s="120"/>
      <c r="C35" s="205"/>
      <c r="D35" s="82"/>
      <c r="E35" s="107"/>
      <c r="F35" s="62" t="s">
        <v>27</v>
      </c>
      <c r="G35" s="62" t="s">
        <v>28</v>
      </c>
      <c r="H35" s="107"/>
      <c r="I35" s="107"/>
      <c r="J35" s="113"/>
      <c r="K35" s="8"/>
      <c r="L35" s="12"/>
      <c r="M35" s="107"/>
      <c r="N35" s="62" t="s">
        <v>27</v>
      </c>
      <c r="O35" s="62" t="s">
        <v>28</v>
      </c>
      <c r="P35" s="107"/>
      <c r="Q35" s="107"/>
      <c r="R35" s="113"/>
      <c r="S35" s="8"/>
      <c r="T35" s="7"/>
      <c r="U35" s="107"/>
      <c r="V35" s="62" t="s">
        <v>27</v>
      </c>
      <c r="W35" s="62" t="s">
        <v>28</v>
      </c>
      <c r="X35" s="107"/>
      <c r="Y35" s="107"/>
      <c r="Z35" s="113"/>
      <c r="AA35" s="21"/>
      <c r="AB35" s="22"/>
      <c r="AC35" s="107"/>
      <c r="AD35" s="62" t="s">
        <v>27</v>
      </c>
      <c r="AE35" s="62" t="s">
        <v>28</v>
      </c>
      <c r="AF35" s="107"/>
      <c r="AG35" s="107"/>
      <c r="AH35" s="113"/>
      <c r="AI35" s="21"/>
      <c r="AJ35" s="22"/>
      <c r="AK35" s="107"/>
      <c r="AL35" s="62" t="s">
        <v>27</v>
      </c>
      <c r="AM35" s="62" t="s">
        <v>28</v>
      </c>
      <c r="AN35" s="107"/>
      <c r="AO35" s="107"/>
      <c r="AP35" s="113"/>
      <c r="AQ35" s="21"/>
      <c r="AR35" s="22"/>
      <c r="AS35" s="107"/>
      <c r="AT35" s="62" t="s">
        <v>27</v>
      </c>
      <c r="AU35" s="62" t="s">
        <v>28</v>
      </c>
      <c r="AV35" s="107"/>
      <c r="AW35" s="107"/>
      <c r="AX35" s="113"/>
      <c r="AY35" s="8"/>
      <c r="AZ35" s="7"/>
      <c r="BA35" s="121"/>
      <c r="BB35" s="77" t="s">
        <v>27</v>
      </c>
      <c r="BC35" s="77" t="s">
        <v>28</v>
      </c>
      <c r="BD35" s="121"/>
      <c r="BE35" s="121"/>
      <c r="BF35" s="193"/>
      <c r="BG35" s="8"/>
      <c r="BH35" s="12"/>
      <c r="BI35" s="107"/>
      <c r="BJ35" s="62" t="s">
        <v>27</v>
      </c>
      <c r="BK35" s="62" t="s">
        <v>28</v>
      </c>
      <c r="BL35" s="107"/>
      <c r="BM35" s="107"/>
      <c r="BN35" s="113"/>
      <c r="BO35" s="11"/>
      <c r="BW35" s="11"/>
      <c r="BY35" s="173"/>
      <c r="BZ35" s="173"/>
      <c r="CA35" s="173"/>
      <c r="CB35" s="173"/>
      <c r="CC35" s="173"/>
      <c r="CD35" s="173"/>
    </row>
    <row r="36" spans="2:82">
      <c r="B36" s="120"/>
      <c r="C36" s="205"/>
      <c r="D36" s="82"/>
      <c r="E36" s="73">
        <v>24</v>
      </c>
      <c r="F36" s="73">
        <v>0</v>
      </c>
      <c r="G36" s="73">
        <v>0</v>
      </c>
      <c r="H36" s="73">
        <v>72</v>
      </c>
      <c r="I36" s="73">
        <v>2</v>
      </c>
      <c r="J36" s="73" t="s">
        <v>30</v>
      </c>
      <c r="K36" s="8"/>
      <c r="L36" s="12"/>
      <c r="M36" s="73">
        <v>36</v>
      </c>
      <c r="N36" s="73">
        <v>0</v>
      </c>
      <c r="O36" s="73">
        <v>0</v>
      </c>
      <c r="P36" s="73">
        <v>108</v>
      </c>
      <c r="Q36" s="73">
        <v>3</v>
      </c>
      <c r="R36" s="73" t="s">
        <v>30</v>
      </c>
      <c r="S36" s="8"/>
      <c r="T36" s="7"/>
      <c r="U36" s="63">
        <v>24</v>
      </c>
      <c r="V36" s="63">
        <v>24</v>
      </c>
      <c r="W36" s="63">
        <v>24</v>
      </c>
      <c r="X36" s="63">
        <v>72</v>
      </c>
      <c r="Y36" s="63">
        <v>3</v>
      </c>
      <c r="Z36" s="63" t="s">
        <v>29</v>
      </c>
      <c r="AA36" s="21"/>
      <c r="AB36" s="22"/>
      <c r="AC36" s="63">
        <v>24</v>
      </c>
      <c r="AD36" s="63">
        <v>24</v>
      </c>
      <c r="AE36" s="63">
        <v>24</v>
      </c>
      <c r="AF36" s="63">
        <v>72</v>
      </c>
      <c r="AG36" s="63">
        <v>3</v>
      </c>
      <c r="AH36" s="63" t="s">
        <v>29</v>
      </c>
      <c r="AI36" s="21"/>
      <c r="AJ36" s="22"/>
      <c r="AK36" s="63">
        <v>24</v>
      </c>
      <c r="AL36" s="63">
        <v>24</v>
      </c>
      <c r="AM36" s="63">
        <v>24</v>
      </c>
      <c r="AN36" s="63">
        <v>72</v>
      </c>
      <c r="AO36" s="63">
        <v>3</v>
      </c>
      <c r="AP36" s="63" t="s">
        <v>29</v>
      </c>
      <c r="AQ36" s="21"/>
      <c r="AR36" s="22"/>
      <c r="AS36" s="63">
        <v>24</v>
      </c>
      <c r="AT36" s="63">
        <v>24</v>
      </c>
      <c r="AU36" s="63">
        <v>24</v>
      </c>
      <c r="AV36" s="63">
        <v>72</v>
      </c>
      <c r="AW36" s="63">
        <v>3</v>
      </c>
      <c r="AX36" s="63" t="s">
        <v>29</v>
      </c>
      <c r="AY36" s="8"/>
      <c r="AZ36" s="7"/>
      <c r="BA36" s="63">
        <v>24</v>
      </c>
      <c r="BB36" s="63">
        <v>24</v>
      </c>
      <c r="BC36" s="63">
        <v>24</v>
      </c>
      <c r="BD36" s="63">
        <v>72</v>
      </c>
      <c r="BE36" s="63">
        <v>3</v>
      </c>
      <c r="BF36" s="63" t="s">
        <v>29</v>
      </c>
      <c r="BG36" s="8"/>
      <c r="BH36" s="12"/>
      <c r="BI36" s="63">
        <v>24</v>
      </c>
      <c r="BJ36" s="63">
        <v>24</v>
      </c>
      <c r="BK36" s="63">
        <v>24</v>
      </c>
      <c r="BL36" s="63">
        <v>72</v>
      </c>
      <c r="BM36" s="63">
        <v>3</v>
      </c>
      <c r="BN36" s="63" t="s">
        <v>29</v>
      </c>
      <c r="BO36" s="11"/>
      <c r="BW36" s="11"/>
      <c r="BY36" s="173"/>
      <c r="BZ36" s="173"/>
      <c r="CA36" s="173"/>
      <c r="CB36" s="173"/>
      <c r="CC36" s="173"/>
      <c r="CD36" s="173"/>
    </row>
    <row r="37" spans="2:82" ht="15.95" customHeight="1">
      <c r="B37" s="120"/>
      <c r="C37" s="205"/>
      <c r="D37" s="82"/>
      <c r="E37" s="114" t="s">
        <v>73</v>
      </c>
      <c r="F37" s="114"/>
      <c r="G37" s="114"/>
      <c r="H37" s="114"/>
      <c r="I37" s="114"/>
      <c r="J37" s="114"/>
      <c r="K37" s="8"/>
      <c r="L37" s="12"/>
      <c r="M37" s="114" t="s">
        <v>74</v>
      </c>
      <c r="N37" s="114"/>
      <c r="O37" s="114"/>
      <c r="P37" s="114"/>
      <c r="Q37" s="114"/>
      <c r="R37" s="114"/>
      <c r="S37" s="8"/>
      <c r="T37" s="7"/>
      <c r="U37" s="114" t="s">
        <v>75</v>
      </c>
      <c r="V37" s="114"/>
      <c r="W37" s="114"/>
      <c r="X37" s="114"/>
      <c r="Y37" s="114"/>
      <c r="Z37" s="114"/>
      <c r="AA37" s="8"/>
      <c r="AB37" s="7"/>
      <c r="AC37" s="114" t="s">
        <v>76</v>
      </c>
      <c r="AD37" s="114"/>
      <c r="AE37" s="114"/>
      <c r="AF37" s="114"/>
      <c r="AG37" s="114"/>
      <c r="AH37" s="114"/>
      <c r="AI37" s="8"/>
      <c r="AJ37" s="7"/>
      <c r="AK37" s="114" t="s">
        <v>77</v>
      </c>
      <c r="AL37" s="114"/>
      <c r="AM37" s="114"/>
      <c r="AN37" s="114"/>
      <c r="AO37" s="114"/>
      <c r="AP37" s="114"/>
      <c r="AQ37" s="8"/>
      <c r="AR37" s="7"/>
      <c r="AS37" s="114" t="s">
        <v>78</v>
      </c>
      <c r="AT37" s="114"/>
      <c r="AU37" s="114"/>
      <c r="AV37" s="114"/>
      <c r="AW37" s="114"/>
      <c r="AX37" s="114"/>
      <c r="AY37" s="8"/>
      <c r="AZ37" s="7"/>
      <c r="BA37" s="114" t="s">
        <v>79</v>
      </c>
      <c r="BB37" s="194"/>
      <c r="BC37" s="194"/>
      <c r="BD37" s="194"/>
      <c r="BE37" s="194"/>
      <c r="BF37" s="194"/>
      <c r="BG37" s="8"/>
      <c r="BH37" s="12"/>
      <c r="BI37" s="114" t="s">
        <v>80</v>
      </c>
      <c r="BJ37" s="114"/>
      <c r="BK37" s="114"/>
      <c r="BL37" s="114"/>
      <c r="BM37" s="114"/>
      <c r="BN37" s="114"/>
      <c r="BO37" s="11"/>
      <c r="BW37" s="11"/>
      <c r="BY37" s="173"/>
      <c r="BZ37" s="173"/>
      <c r="CA37" s="173"/>
      <c r="CB37" s="173"/>
      <c r="CC37" s="173"/>
      <c r="CD37" s="173"/>
    </row>
    <row r="38" spans="2:82">
      <c r="B38" s="120"/>
      <c r="C38" s="205"/>
      <c r="D38" s="82"/>
      <c r="E38" s="114"/>
      <c r="F38" s="114"/>
      <c r="G38" s="114"/>
      <c r="H38" s="114"/>
      <c r="I38" s="114"/>
      <c r="J38" s="114"/>
      <c r="K38" s="8"/>
      <c r="L38" s="12"/>
      <c r="M38" s="114"/>
      <c r="N38" s="114"/>
      <c r="O38" s="114"/>
      <c r="P38" s="114"/>
      <c r="Q38" s="114"/>
      <c r="R38" s="114"/>
      <c r="S38" s="8"/>
      <c r="T38" s="7"/>
      <c r="U38" s="114"/>
      <c r="V38" s="114"/>
      <c r="W38" s="114"/>
      <c r="X38" s="114"/>
      <c r="Y38" s="114"/>
      <c r="Z38" s="114"/>
      <c r="AA38" s="8"/>
      <c r="AB38" s="7"/>
      <c r="AC38" s="114"/>
      <c r="AD38" s="114"/>
      <c r="AE38" s="114"/>
      <c r="AF38" s="114"/>
      <c r="AG38" s="114"/>
      <c r="AH38" s="114"/>
      <c r="AI38" s="8"/>
      <c r="AJ38" s="7"/>
      <c r="AK38" s="114"/>
      <c r="AL38" s="114"/>
      <c r="AM38" s="114"/>
      <c r="AN38" s="114"/>
      <c r="AO38" s="114"/>
      <c r="AP38" s="114"/>
      <c r="AQ38" s="8"/>
      <c r="AR38" s="7"/>
      <c r="AS38" s="114"/>
      <c r="AT38" s="114"/>
      <c r="AU38" s="114"/>
      <c r="AV38" s="114"/>
      <c r="AW38" s="114"/>
      <c r="AX38" s="114"/>
      <c r="AY38" s="8"/>
      <c r="AZ38" s="7"/>
      <c r="BA38" s="194"/>
      <c r="BB38" s="194"/>
      <c r="BC38" s="194"/>
      <c r="BD38" s="194"/>
      <c r="BE38" s="194"/>
      <c r="BF38" s="194"/>
      <c r="BG38" s="8"/>
      <c r="BH38" s="12"/>
      <c r="BI38" s="114"/>
      <c r="BJ38" s="114"/>
      <c r="BK38" s="114"/>
      <c r="BL38" s="114"/>
      <c r="BM38" s="114"/>
      <c r="BN38" s="114"/>
      <c r="BO38" s="11"/>
      <c r="BW38" s="11"/>
      <c r="BY38" s="173"/>
      <c r="BZ38" s="173"/>
      <c r="CA38" s="173"/>
      <c r="CB38" s="173"/>
      <c r="CC38" s="173"/>
      <c r="CD38" s="173"/>
    </row>
    <row r="39" spans="2:82">
      <c r="B39" s="120"/>
      <c r="C39" s="205"/>
      <c r="D39" s="83"/>
      <c r="E39" s="25"/>
      <c r="F39" s="25"/>
      <c r="G39" s="25"/>
      <c r="H39" s="25"/>
      <c r="I39" s="25"/>
      <c r="J39" s="25"/>
      <c r="K39" s="32"/>
      <c r="L39" s="33"/>
      <c r="M39" s="25"/>
      <c r="N39" s="25"/>
      <c r="O39" s="25"/>
      <c r="P39" s="25"/>
      <c r="Q39" s="25"/>
      <c r="R39" s="25"/>
      <c r="S39" s="32"/>
      <c r="T39" s="33"/>
      <c r="U39" s="25"/>
      <c r="V39" s="25"/>
      <c r="W39" s="25"/>
      <c r="X39" s="25"/>
      <c r="Y39" s="25"/>
      <c r="Z39" s="25"/>
      <c r="AA39" s="32"/>
      <c r="AB39" s="33"/>
      <c r="AC39" s="25"/>
      <c r="AD39" s="25"/>
      <c r="AE39" s="25"/>
      <c r="AF39" s="25"/>
      <c r="AG39" s="87" t="s">
        <v>38</v>
      </c>
      <c r="AH39" s="87" t="s">
        <v>58</v>
      </c>
      <c r="AI39" s="32"/>
      <c r="AJ39" s="33"/>
      <c r="AK39" s="25"/>
      <c r="AL39" s="25"/>
      <c r="AM39" s="25"/>
      <c r="AN39" s="25"/>
      <c r="AO39" s="87" t="s">
        <v>38</v>
      </c>
      <c r="AP39" s="87" t="s">
        <v>50</v>
      </c>
      <c r="AQ39" s="32"/>
      <c r="AR39" s="88"/>
      <c r="AS39" s="89"/>
      <c r="AT39" s="89"/>
      <c r="AU39" s="89"/>
      <c r="AV39" s="90" t="s">
        <v>38</v>
      </c>
      <c r="AW39" s="90" t="s">
        <v>50</v>
      </c>
      <c r="AX39" s="90" t="s">
        <v>52</v>
      </c>
      <c r="AY39" s="91"/>
      <c r="AZ39" s="33"/>
      <c r="BA39" s="25"/>
      <c r="BB39" s="25"/>
      <c r="BC39" s="25"/>
      <c r="BD39" s="25"/>
      <c r="BE39" s="87" t="s">
        <v>38</v>
      </c>
      <c r="BF39" s="87" t="s">
        <v>67</v>
      </c>
      <c r="BG39" s="32"/>
      <c r="BH39" s="33"/>
      <c r="BI39" s="25"/>
      <c r="BJ39" s="25"/>
      <c r="BK39" s="25"/>
      <c r="BL39" s="90" t="s">
        <v>38</v>
      </c>
      <c r="BM39" s="90" t="s">
        <v>52</v>
      </c>
      <c r="BN39" s="90" t="s">
        <v>67</v>
      </c>
      <c r="BO39" s="34"/>
      <c r="BP39" s="31"/>
      <c r="BQ39" s="25"/>
      <c r="BR39" s="25"/>
      <c r="BS39" s="25"/>
      <c r="BT39" s="25"/>
      <c r="BU39" s="25"/>
      <c r="BV39" s="25"/>
      <c r="BW39" s="34"/>
      <c r="BY39" s="173"/>
      <c r="BZ39" s="173"/>
      <c r="CA39" s="173"/>
      <c r="CB39" s="173"/>
      <c r="CC39" s="173"/>
      <c r="CD39" s="173"/>
    </row>
    <row r="40" spans="2:82">
      <c r="B40" s="120"/>
      <c r="C40" s="205"/>
      <c r="D40" s="82"/>
      <c r="E40" s="61"/>
      <c r="F40" s="61"/>
      <c r="G40" s="61"/>
      <c r="H40" s="61"/>
      <c r="I40" s="61"/>
      <c r="J40" s="61"/>
      <c r="K40" s="8"/>
      <c r="L40" s="7"/>
      <c r="M40" s="61"/>
      <c r="N40" s="61"/>
      <c r="O40" s="61"/>
      <c r="P40" s="61"/>
      <c r="Q40" s="61"/>
      <c r="R40" s="61"/>
      <c r="S40" s="8"/>
      <c r="T40" s="7"/>
      <c r="U40" s="61"/>
      <c r="V40" s="61"/>
      <c r="W40" s="61"/>
      <c r="X40" s="61"/>
      <c r="Y40" s="61"/>
      <c r="Z40" s="61"/>
      <c r="AA40" s="8"/>
      <c r="AB40" s="7"/>
      <c r="AC40" s="61"/>
      <c r="AD40" s="61"/>
      <c r="AE40" s="61"/>
      <c r="AF40" s="61"/>
      <c r="AG40" s="61"/>
      <c r="AH40" s="61"/>
      <c r="AI40" s="8"/>
      <c r="AJ40" s="7"/>
      <c r="AK40" s="61"/>
      <c r="AL40" s="61"/>
      <c r="AM40" s="61"/>
      <c r="AN40" s="61"/>
      <c r="AO40" s="61"/>
      <c r="AP40" s="61"/>
      <c r="AQ40" s="8"/>
      <c r="AR40" s="7"/>
      <c r="AS40" s="61"/>
      <c r="AT40" s="61"/>
      <c r="AU40" s="61"/>
      <c r="AV40" s="61"/>
      <c r="AW40" s="61"/>
      <c r="AX40" s="61"/>
      <c r="AY40" s="8"/>
      <c r="AZ40" s="7"/>
      <c r="BA40" s="61"/>
      <c r="BB40" s="61"/>
      <c r="BC40" s="61"/>
      <c r="BD40" s="61"/>
      <c r="BE40" s="61"/>
      <c r="BF40" s="61"/>
      <c r="BG40" s="8"/>
      <c r="BH40" s="7"/>
      <c r="BI40" s="61" t="s">
        <v>81</v>
      </c>
      <c r="BJ40" s="61"/>
      <c r="BK40" s="61"/>
      <c r="BL40" s="61"/>
      <c r="BM40" s="61"/>
      <c r="BN40" s="61"/>
      <c r="BO40" s="11"/>
      <c r="BP40" s="1"/>
      <c r="BQ40" s="61"/>
      <c r="BR40" s="61"/>
      <c r="BS40" s="61"/>
      <c r="BT40" s="61"/>
      <c r="BU40" s="61"/>
      <c r="BV40" s="61"/>
      <c r="BW40" s="11"/>
      <c r="BY40" s="173"/>
      <c r="BZ40" s="173"/>
      <c r="CA40" s="173"/>
      <c r="CB40" s="173"/>
      <c r="CC40" s="173"/>
      <c r="CD40" s="173"/>
    </row>
    <row r="41" spans="2:82">
      <c r="B41" s="120"/>
      <c r="C41" s="205"/>
      <c r="D41" s="82"/>
      <c r="E41" s="61"/>
      <c r="F41" s="61"/>
      <c r="G41" s="61"/>
      <c r="H41" s="61"/>
      <c r="I41" s="61"/>
      <c r="J41" s="61"/>
      <c r="K41" s="8"/>
      <c r="L41" s="7"/>
      <c r="M41" s="61"/>
      <c r="N41" s="61"/>
      <c r="O41" s="61"/>
      <c r="P41" s="61"/>
      <c r="Q41" s="61"/>
      <c r="R41" s="61"/>
      <c r="S41" s="8"/>
      <c r="T41" s="7"/>
      <c r="U41" s="61"/>
      <c r="V41" s="61"/>
      <c r="W41" s="61"/>
      <c r="X41" s="61"/>
      <c r="Y41" s="61"/>
      <c r="Z41" s="61"/>
      <c r="AA41" s="8"/>
      <c r="AB41" s="7"/>
      <c r="AI41" s="8"/>
      <c r="AJ41" s="7"/>
      <c r="AK41" s="61"/>
      <c r="AL41" s="61"/>
      <c r="AM41" s="61"/>
      <c r="AN41" s="61"/>
      <c r="AO41" s="61"/>
      <c r="AP41" s="61"/>
      <c r="AQ41" s="8"/>
      <c r="AR41" s="7"/>
      <c r="AY41" s="8"/>
      <c r="AZ41" s="7"/>
      <c r="BG41" s="8"/>
      <c r="BH41" s="7"/>
      <c r="BI41" s="107" t="s">
        <v>13</v>
      </c>
      <c r="BJ41" s="107" t="s">
        <v>25</v>
      </c>
      <c r="BK41" s="107"/>
      <c r="BL41" s="107" t="s">
        <v>16</v>
      </c>
      <c r="BM41" s="107" t="s">
        <v>12</v>
      </c>
      <c r="BN41" s="112" t="s">
        <v>26</v>
      </c>
      <c r="BO41" s="11"/>
      <c r="BP41" s="1"/>
      <c r="BQ41" s="61"/>
      <c r="BR41" s="61"/>
      <c r="BS41" s="61"/>
      <c r="BT41" s="61"/>
      <c r="BU41" s="61"/>
      <c r="BV41" s="61"/>
      <c r="BW41" s="11"/>
      <c r="BY41" s="173"/>
      <c r="BZ41" s="173"/>
      <c r="CA41" s="173"/>
      <c r="CB41" s="173"/>
      <c r="CC41" s="173"/>
      <c r="CD41" s="173"/>
    </row>
    <row r="42" spans="2:82">
      <c r="B42" s="120"/>
      <c r="C42" s="205"/>
      <c r="D42" s="82"/>
      <c r="E42" s="61"/>
      <c r="F42" s="61"/>
      <c r="G42" s="61"/>
      <c r="H42" s="61"/>
      <c r="I42" s="61"/>
      <c r="J42" s="61"/>
      <c r="K42" s="8"/>
      <c r="L42" s="7"/>
      <c r="M42" s="61"/>
      <c r="N42" s="61"/>
      <c r="O42" s="61"/>
      <c r="P42" s="61"/>
      <c r="Q42" s="61"/>
      <c r="R42" s="61"/>
      <c r="S42" s="8"/>
      <c r="T42" s="7"/>
      <c r="U42" s="61"/>
      <c r="V42" s="61"/>
      <c r="W42" s="61"/>
      <c r="X42" s="61"/>
      <c r="Y42" s="61"/>
      <c r="Z42" s="61"/>
      <c r="AA42" s="8"/>
      <c r="AB42" s="7"/>
      <c r="AI42" s="8"/>
      <c r="AJ42" s="7"/>
      <c r="AK42" s="61"/>
      <c r="AL42" s="61"/>
      <c r="AM42" s="61"/>
      <c r="AN42" s="61"/>
      <c r="AO42" s="61"/>
      <c r="AP42" s="61"/>
      <c r="AQ42" s="8"/>
      <c r="AR42" s="7"/>
      <c r="AY42" s="8"/>
      <c r="AZ42" s="7"/>
      <c r="BG42" s="8"/>
      <c r="BH42" s="7"/>
      <c r="BI42" s="107"/>
      <c r="BJ42" s="62" t="s">
        <v>27</v>
      </c>
      <c r="BK42" s="62" t="s">
        <v>28</v>
      </c>
      <c r="BL42" s="107"/>
      <c r="BM42" s="107"/>
      <c r="BN42" s="113"/>
      <c r="BO42" s="11"/>
      <c r="BP42" s="1"/>
      <c r="BQ42" s="61"/>
      <c r="BR42" s="61"/>
      <c r="BS42" s="61"/>
      <c r="BT42" s="61"/>
      <c r="BU42" s="61"/>
      <c r="BV42" s="61"/>
      <c r="BW42" s="11"/>
      <c r="BY42" s="173"/>
      <c r="BZ42" s="173"/>
      <c r="CA42" s="173"/>
      <c r="CB42" s="173"/>
      <c r="CC42" s="173"/>
      <c r="CD42" s="173"/>
    </row>
    <row r="43" spans="2:82">
      <c r="B43" s="120"/>
      <c r="C43" s="205"/>
      <c r="D43" s="82"/>
      <c r="E43" s="61"/>
      <c r="F43" s="61"/>
      <c r="G43" s="61"/>
      <c r="H43" s="61"/>
      <c r="I43" s="61"/>
      <c r="J43" s="61"/>
      <c r="K43" s="8"/>
      <c r="L43" s="7"/>
      <c r="M43" s="61"/>
      <c r="N43" s="61"/>
      <c r="O43" s="61"/>
      <c r="P43" s="61"/>
      <c r="Q43" s="61"/>
      <c r="R43" s="61"/>
      <c r="S43" s="8"/>
      <c r="T43" s="7"/>
      <c r="U43" s="61"/>
      <c r="V43" s="61"/>
      <c r="W43" s="61"/>
      <c r="X43" s="61"/>
      <c r="Y43" s="61"/>
      <c r="Z43" s="61"/>
      <c r="AA43" s="8"/>
      <c r="AB43" s="7"/>
      <c r="AI43" s="8"/>
      <c r="AJ43" s="7"/>
      <c r="AK43" s="61"/>
      <c r="AL43" s="61"/>
      <c r="AM43" s="61"/>
      <c r="AN43" s="61"/>
      <c r="AO43" s="61"/>
      <c r="AP43" s="61"/>
      <c r="AQ43" s="8"/>
      <c r="AR43" s="7"/>
      <c r="AY43" s="8"/>
      <c r="AZ43" s="7"/>
      <c r="BG43" s="8"/>
      <c r="BH43" s="7"/>
      <c r="BI43" s="63">
        <v>24</v>
      </c>
      <c r="BJ43" s="63">
        <v>24</v>
      </c>
      <c r="BK43" s="63">
        <v>24</v>
      </c>
      <c r="BL43" s="63">
        <v>72</v>
      </c>
      <c r="BM43" s="63">
        <v>3</v>
      </c>
      <c r="BN43" s="63" t="s">
        <v>29</v>
      </c>
      <c r="BO43" s="11"/>
      <c r="BP43" s="1"/>
      <c r="BQ43" s="61"/>
      <c r="BR43" s="61"/>
      <c r="BS43" s="61"/>
      <c r="BT43" s="61"/>
      <c r="BU43" s="61"/>
      <c r="BV43" s="61"/>
      <c r="BW43" s="11"/>
      <c r="BY43" s="173"/>
      <c r="BZ43" s="173"/>
      <c r="CA43" s="173"/>
      <c r="CB43" s="173"/>
      <c r="CC43" s="173"/>
      <c r="CD43" s="173"/>
    </row>
    <row r="44" spans="2:82">
      <c r="B44" s="120"/>
      <c r="C44" s="205"/>
      <c r="D44" s="82"/>
      <c r="E44" s="61"/>
      <c r="F44" s="61"/>
      <c r="G44" s="61"/>
      <c r="H44" s="61"/>
      <c r="I44" s="61"/>
      <c r="J44" s="61"/>
      <c r="K44" s="8"/>
      <c r="L44" s="7"/>
      <c r="M44" s="61"/>
      <c r="N44" s="61"/>
      <c r="O44" s="61"/>
      <c r="P44" s="61"/>
      <c r="Q44" s="61"/>
      <c r="R44" s="61"/>
      <c r="S44" s="8"/>
      <c r="T44" s="7"/>
      <c r="U44" s="61"/>
      <c r="V44" s="61"/>
      <c r="W44" s="61"/>
      <c r="X44" s="61"/>
      <c r="Y44" s="61"/>
      <c r="Z44" s="61"/>
      <c r="AA44" s="8"/>
      <c r="AB44" s="7"/>
      <c r="AI44" s="8"/>
      <c r="AJ44" s="7"/>
      <c r="AK44" s="61"/>
      <c r="AR44" s="7"/>
      <c r="AY44" s="8"/>
      <c r="AZ44" s="7"/>
      <c r="BG44" s="8"/>
      <c r="BH44" s="7"/>
      <c r="BI44" s="114" t="s">
        <v>82</v>
      </c>
      <c r="BJ44" s="114"/>
      <c r="BK44" s="114"/>
      <c r="BL44" s="114"/>
      <c r="BM44" s="114"/>
      <c r="BN44" s="114"/>
      <c r="BO44" s="11"/>
      <c r="BP44" s="1"/>
      <c r="BQ44" s="61"/>
      <c r="BR44" s="61"/>
      <c r="BS44" s="61"/>
      <c r="BT44" s="61"/>
      <c r="BU44" s="61"/>
      <c r="BV44" s="61"/>
      <c r="BW44" s="11"/>
      <c r="BY44" s="173"/>
      <c r="BZ44" s="173"/>
      <c r="CA44" s="173"/>
      <c r="CB44" s="173"/>
      <c r="CC44" s="173"/>
      <c r="CD44" s="173"/>
    </row>
    <row r="45" spans="2:82">
      <c r="B45" s="120"/>
      <c r="C45" s="205"/>
      <c r="D45" s="82"/>
      <c r="E45" s="61"/>
      <c r="F45" s="61"/>
      <c r="G45" s="61"/>
      <c r="H45" s="61"/>
      <c r="I45" s="61"/>
      <c r="J45" s="61"/>
      <c r="K45" s="8"/>
      <c r="L45" s="7"/>
      <c r="M45" s="61"/>
      <c r="N45" s="61"/>
      <c r="O45" s="61"/>
      <c r="P45" s="61"/>
      <c r="Q45" s="61"/>
      <c r="R45" s="61"/>
      <c r="S45" s="8"/>
      <c r="T45" s="7"/>
      <c r="U45" s="61"/>
      <c r="V45" s="61"/>
      <c r="W45" s="61"/>
      <c r="X45" s="61"/>
      <c r="Y45" s="61"/>
      <c r="Z45" s="61"/>
      <c r="AA45" s="8"/>
      <c r="AB45" s="7"/>
      <c r="AI45" s="8"/>
      <c r="AJ45" s="7"/>
      <c r="AK45" s="61"/>
      <c r="AR45" s="7"/>
      <c r="AY45" s="8"/>
      <c r="AZ45" s="7"/>
      <c r="BG45" s="8"/>
      <c r="BH45" s="7"/>
      <c r="BI45" s="114"/>
      <c r="BJ45" s="114"/>
      <c r="BK45" s="114"/>
      <c r="BL45" s="114"/>
      <c r="BM45" s="114"/>
      <c r="BN45" s="114"/>
      <c r="BO45" s="11"/>
      <c r="BP45" s="1"/>
      <c r="BQ45" s="61"/>
      <c r="BR45" s="61"/>
      <c r="BS45" s="61"/>
      <c r="BT45" s="61"/>
      <c r="BU45" s="61"/>
      <c r="BV45" s="61"/>
      <c r="BW45" s="11"/>
      <c r="BY45" s="173"/>
      <c r="BZ45" s="173"/>
      <c r="CA45" s="173"/>
      <c r="CB45" s="173"/>
      <c r="CC45" s="173"/>
      <c r="CD45" s="173"/>
    </row>
    <row r="46" spans="2:82">
      <c r="B46" s="120"/>
      <c r="C46" s="206"/>
      <c r="D46" s="83"/>
      <c r="E46" s="25"/>
      <c r="F46" s="25"/>
      <c r="G46" s="25"/>
      <c r="H46" s="25"/>
      <c r="I46" s="25"/>
      <c r="J46" s="25"/>
      <c r="K46" s="32"/>
      <c r="L46" s="33"/>
      <c r="M46" s="25"/>
      <c r="N46" s="25"/>
      <c r="O46" s="25"/>
      <c r="P46" s="25"/>
      <c r="Q46" s="25"/>
      <c r="R46" s="25"/>
      <c r="S46" s="32"/>
      <c r="T46" s="33"/>
      <c r="U46" s="25"/>
      <c r="V46" s="25"/>
      <c r="W46" s="25"/>
      <c r="X46" s="25"/>
      <c r="Y46" s="25"/>
      <c r="Z46" s="25"/>
      <c r="AA46" s="32"/>
      <c r="AB46" s="33"/>
      <c r="AC46" s="25"/>
      <c r="AD46" s="25"/>
      <c r="AE46" s="25"/>
      <c r="AF46" s="25"/>
      <c r="AG46" s="25"/>
      <c r="AH46" s="25"/>
      <c r="AI46" s="32"/>
      <c r="AJ46" s="33"/>
      <c r="AK46" s="25"/>
      <c r="AL46" s="25"/>
      <c r="AM46" s="25"/>
      <c r="AN46" s="25"/>
      <c r="AO46" s="25"/>
      <c r="AP46" s="25"/>
      <c r="AQ46" s="32"/>
      <c r="AR46" s="33"/>
      <c r="AS46" s="25"/>
      <c r="AT46" s="25"/>
      <c r="AU46" s="25"/>
      <c r="AV46" s="25"/>
      <c r="AW46" s="25"/>
      <c r="AX46" s="25"/>
      <c r="AY46" s="32"/>
      <c r="AZ46" s="33"/>
      <c r="BA46" s="25"/>
      <c r="BB46" s="25"/>
      <c r="BC46" s="25"/>
      <c r="BD46" s="25"/>
      <c r="BE46" s="25"/>
      <c r="BF46" s="25"/>
      <c r="BG46" s="32"/>
      <c r="BH46" s="33"/>
      <c r="BI46" s="25"/>
      <c r="BJ46" s="25"/>
      <c r="BK46" s="25"/>
      <c r="BL46" s="90" t="s">
        <v>38</v>
      </c>
      <c r="BM46" s="90" t="s">
        <v>50</v>
      </c>
      <c r="BN46" s="90" t="s">
        <v>24</v>
      </c>
      <c r="BO46" s="34"/>
      <c r="BP46" s="1"/>
      <c r="BQ46" s="61"/>
      <c r="BR46" s="61"/>
      <c r="BS46" s="61"/>
      <c r="BT46" s="61"/>
      <c r="BU46" s="61"/>
      <c r="BV46" s="61"/>
      <c r="BW46" s="11"/>
    </row>
    <row r="47" spans="2:82" ht="12.95" customHeight="1">
      <c r="B47" s="120"/>
      <c r="C47" s="201" t="s">
        <v>83</v>
      </c>
      <c r="D47" s="82"/>
      <c r="E47" t="s">
        <v>84</v>
      </c>
      <c r="K47" s="8"/>
      <c r="L47" s="7"/>
      <c r="M47" t="s">
        <v>85</v>
      </c>
      <c r="S47" s="8"/>
      <c r="T47" s="7"/>
      <c r="U47" t="s">
        <v>86</v>
      </c>
      <c r="AA47" s="8"/>
      <c r="AB47" s="7"/>
      <c r="AI47" s="8"/>
      <c r="AJ47" s="7"/>
      <c r="AQ47" s="8"/>
      <c r="AR47" s="7"/>
      <c r="AS47" t="s">
        <v>87</v>
      </c>
      <c r="AY47" s="8"/>
      <c r="AZ47" s="7"/>
      <c r="BA47" s="2" t="s">
        <v>88</v>
      </c>
      <c r="BB47" s="2"/>
      <c r="BC47" s="2"/>
      <c r="BD47" s="2"/>
      <c r="BE47" s="2"/>
      <c r="BF47" s="2"/>
      <c r="BG47" s="8"/>
      <c r="BH47" s="7"/>
      <c r="BI47" s="2"/>
      <c r="BJ47" s="2"/>
      <c r="BK47" s="2"/>
      <c r="BL47" s="2"/>
      <c r="BM47" s="2"/>
      <c r="BN47" s="2"/>
      <c r="BO47" s="11"/>
      <c r="BP47" s="1"/>
      <c r="BQ47" s="2"/>
      <c r="BR47" s="2"/>
      <c r="BS47" s="2"/>
      <c r="BT47" s="2"/>
      <c r="BU47" s="2"/>
      <c r="BV47" s="2"/>
      <c r="BW47" s="11"/>
    </row>
    <row r="48" spans="2:82" ht="16.5" customHeight="1">
      <c r="B48" s="120"/>
      <c r="C48" s="201"/>
      <c r="D48" s="82"/>
      <c r="E48" s="117" t="s">
        <v>13</v>
      </c>
      <c r="F48" s="117" t="s">
        <v>25</v>
      </c>
      <c r="G48" s="117"/>
      <c r="H48" s="117" t="s">
        <v>16</v>
      </c>
      <c r="I48" s="118" t="s">
        <v>12</v>
      </c>
      <c r="J48" s="118" t="s">
        <v>26</v>
      </c>
      <c r="K48" s="8"/>
      <c r="L48" s="12"/>
      <c r="M48" s="117" t="s">
        <v>13</v>
      </c>
      <c r="N48" s="117" t="s">
        <v>25</v>
      </c>
      <c r="O48" s="117"/>
      <c r="P48" s="117" t="s">
        <v>16</v>
      </c>
      <c r="Q48" s="118" t="s">
        <v>12</v>
      </c>
      <c r="R48" s="118" t="s">
        <v>26</v>
      </c>
      <c r="S48" s="8"/>
      <c r="T48" s="12"/>
      <c r="U48" s="117" t="s">
        <v>13</v>
      </c>
      <c r="V48" s="117" t="s">
        <v>25</v>
      </c>
      <c r="W48" s="117"/>
      <c r="X48" s="117" t="s">
        <v>16</v>
      </c>
      <c r="Y48" s="118" t="s">
        <v>12</v>
      </c>
      <c r="Z48" s="118" t="s">
        <v>26</v>
      </c>
      <c r="AA48" s="8"/>
      <c r="AB48" s="12"/>
      <c r="AI48" s="8"/>
      <c r="AJ48" s="12"/>
      <c r="AQ48" s="8"/>
      <c r="AR48" s="12"/>
      <c r="AS48" s="198" t="s">
        <v>13</v>
      </c>
      <c r="AT48" s="198" t="s">
        <v>25</v>
      </c>
      <c r="AU48" s="198"/>
      <c r="AV48" s="198" t="s">
        <v>16</v>
      </c>
      <c r="AW48" s="198" t="s">
        <v>12</v>
      </c>
      <c r="AX48" s="199" t="s">
        <v>26</v>
      </c>
      <c r="AY48" s="8"/>
      <c r="AZ48" s="7"/>
      <c r="BA48" s="198" t="s">
        <v>13</v>
      </c>
      <c r="BB48" s="198" t="s">
        <v>25</v>
      </c>
      <c r="BC48" s="198"/>
      <c r="BD48" s="198" t="s">
        <v>16</v>
      </c>
      <c r="BE48" s="198" t="s">
        <v>12</v>
      </c>
      <c r="BF48" s="199" t="s">
        <v>26</v>
      </c>
      <c r="BG48" s="21"/>
      <c r="BH48" s="22"/>
      <c r="BO48" s="85"/>
      <c r="BP48" s="24"/>
      <c r="BW48" s="11"/>
      <c r="BY48" s="173">
        <f>COUNTIF(E48:BV48,"HAD")</f>
        <v>5</v>
      </c>
      <c r="BZ48" s="173">
        <f>+I50+Q50+Y50+AW50+BE50</f>
        <v>15</v>
      </c>
      <c r="CA48" s="173">
        <f>+E50+M50+U50+AS50+BA50</f>
        <v>120</v>
      </c>
      <c r="CB48" s="173">
        <f>N50+F50+AT50+BB50+V50+BR50</f>
        <v>120</v>
      </c>
      <c r="CC48" s="173">
        <f>G50+O50+AU50+BC50+W50+BS50</f>
        <v>120</v>
      </c>
      <c r="CD48" s="173">
        <f>H50+P50+AV50+BD50+X50+BT50</f>
        <v>360</v>
      </c>
    </row>
    <row r="49" spans="2:82" ht="16.5" customHeight="1">
      <c r="B49" s="120"/>
      <c r="C49" s="201"/>
      <c r="D49" s="82"/>
      <c r="E49" s="117"/>
      <c r="F49" s="69" t="s">
        <v>27</v>
      </c>
      <c r="G49" s="69" t="s">
        <v>28</v>
      </c>
      <c r="H49" s="117"/>
      <c r="I49" s="119"/>
      <c r="J49" s="119"/>
      <c r="K49" s="8"/>
      <c r="L49" s="12"/>
      <c r="M49" s="117"/>
      <c r="N49" s="69" t="s">
        <v>27</v>
      </c>
      <c r="O49" s="69" t="s">
        <v>28</v>
      </c>
      <c r="P49" s="117"/>
      <c r="Q49" s="119"/>
      <c r="R49" s="119"/>
      <c r="S49" s="8"/>
      <c r="T49" s="12"/>
      <c r="U49" s="117"/>
      <c r="V49" s="69" t="s">
        <v>27</v>
      </c>
      <c r="W49" s="69" t="s">
        <v>28</v>
      </c>
      <c r="X49" s="117"/>
      <c r="Y49" s="119"/>
      <c r="Z49" s="119"/>
      <c r="AA49" s="8"/>
      <c r="AB49" s="12"/>
      <c r="AI49" s="8"/>
      <c r="AJ49" s="12"/>
      <c r="AQ49" s="8"/>
      <c r="AR49" s="12"/>
      <c r="AS49" s="198"/>
      <c r="AT49" s="67" t="s">
        <v>27</v>
      </c>
      <c r="AU49" s="67" t="s">
        <v>28</v>
      </c>
      <c r="AV49" s="198"/>
      <c r="AW49" s="198"/>
      <c r="AX49" s="200"/>
      <c r="AY49" s="8"/>
      <c r="AZ49" s="7"/>
      <c r="BA49" s="198"/>
      <c r="BB49" s="67" t="s">
        <v>27</v>
      </c>
      <c r="BC49" s="67" t="s">
        <v>28</v>
      </c>
      <c r="BD49" s="198"/>
      <c r="BE49" s="198"/>
      <c r="BF49" s="200"/>
      <c r="BG49" s="21"/>
      <c r="BH49" s="22"/>
      <c r="BO49" s="85"/>
      <c r="BP49" s="24"/>
      <c r="BW49" s="11"/>
      <c r="BY49" s="173"/>
      <c r="BZ49" s="173"/>
      <c r="CA49" s="173"/>
      <c r="CB49" s="173"/>
      <c r="CC49" s="173"/>
      <c r="CD49" s="173"/>
    </row>
    <row r="50" spans="2:82">
      <c r="B50" s="120"/>
      <c r="C50" s="201"/>
      <c r="D50" s="82"/>
      <c r="E50" s="70">
        <v>24</v>
      </c>
      <c r="F50" s="70">
        <v>24</v>
      </c>
      <c r="G50" s="70">
        <v>24</v>
      </c>
      <c r="H50" s="70">
        <v>72</v>
      </c>
      <c r="I50" s="71">
        <v>3</v>
      </c>
      <c r="J50" s="71" t="s">
        <v>29</v>
      </c>
      <c r="K50" s="8"/>
      <c r="L50" s="12"/>
      <c r="M50" s="70">
        <v>24</v>
      </c>
      <c r="N50" s="70">
        <v>24</v>
      </c>
      <c r="O50" s="70">
        <v>24</v>
      </c>
      <c r="P50" s="70">
        <v>72</v>
      </c>
      <c r="Q50" s="71">
        <v>3</v>
      </c>
      <c r="R50" s="71" t="s">
        <v>29</v>
      </c>
      <c r="S50" s="8"/>
      <c r="T50" s="12"/>
      <c r="U50" s="70">
        <v>24</v>
      </c>
      <c r="V50" s="70">
        <v>24</v>
      </c>
      <c r="W50" s="70">
        <v>24</v>
      </c>
      <c r="X50" s="70">
        <v>72</v>
      </c>
      <c r="Y50" s="71">
        <v>3</v>
      </c>
      <c r="Z50" s="71" t="s">
        <v>29</v>
      </c>
      <c r="AA50" s="8"/>
      <c r="AB50" s="12"/>
      <c r="AI50" s="8"/>
      <c r="AJ50" s="12"/>
      <c r="AQ50" s="8"/>
      <c r="AR50" s="12"/>
      <c r="AS50" s="68">
        <v>24</v>
      </c>
      <c r="AT50" s="68">
        <v>24</v>
      </c>
      <c r="AU50" s="68">
        <v>24</v>
      </c>
      <c r="AV50" s="68">
        <v>72</v>
      </c>
      <c r="AW50" s="68">
        <v>3</v>
      </c>
      <c r="AX50" s="68" t="s">
        <v>29</v>
      </c>
      <c r="AY50" s="8"/>
      <c r="AZ50" s="7"/>
      <c r="BA50" s="68">
        <v>24</v>
      </c>
      <c r="BB50" s="68">
        <v>24</v>
      </c>
      <c r="BC50" s="68">
        <v>24</v>
      </c>
      <c r="BD50" s="68">
        <v>72</v>
      </c>
      <c r="BE50" s="68">
        <v>3</v>
      </c>
      <c r="BF50" s="68" t="s">
        <v>29</v>
      </c>
      <c r="BG50" s="21"/>
      <c r="BH50" s="22"/>
      <c r="BO50" s="85"/>
      <c r="BP50" s="24"/>
      <c r="BW50" s="11"/>
      <c r="BY50" s="173"/>
      <c r="BZ50" s="173"/>
      <c r="CA50" s="173"/>
      <c r="CB50" s="173"/>
      <c r="CC50" s="173"/>
      <c r="CD50" s="173"/>
    </row>
    <row r="51" spans="2:82" ht="15.95" customHeight="1">
      <c r="B51" s="120"/>
      <c r="C51" s="201"/>
      <c r="D51" s="82"/>
      <c r="E51" s="136" t="s">
        <v>89</v>
      </c>
      <c r="F51" s="136"/>
      <c r="G51" s="136"/>
      <c r="H51" s="136"/>
      <c r="I51" s="136"/>
      <c r="J51" s="136"/>
      <c r="K51" s="8"/>
      <c r="L51" s="12"/>
      <c r="M51" s="136" t="s">
        <v>90</v>
      </c>
      <c r="N51" s="136"/>
      <c r="O51" s="136"/>
      <c r="P51" s="136"/>
      <c r="Q51" s="136"/>
      <c r="R51" s="136"/>
      <c r="S51" s="8"/>
      <c r="T51" s="12"/>
      <c r="U51" s="136" t="s">
        <v>91</v>
      </c>
      <c r="V51" s="136"/>
      <c r="W51" s="136"/>
      <c r="X51" s="136"/>
      <c r="Y51" s="136"/>
      <c r="Z51" s="136"/>
      <c r="AA51" s="8"/>
      <c r="AB51" s="12"/>
      <c r="AI51" s="8"/>
      <c r="AJ51" s="12"/>
      <c r="AQ51" s="8"/>
      <c r="AR51" s="12"/>
      <c r="AS51" s="114" t="s">
        <v>92</v>
      </c>
      <c r="AT51" s="114"/>
      <c r="AU51" s="114"/>
      <c r="AV51" s="114"/>
      <c r="AW51" s="114"/>
      <c r="AX51" s="114"/>
      <c r="AY51" s="8"/>
      <c r="AZ51" s="7"/>
      <c r="BA51" s="114" t="s">
        <v>93</v>
      </c>
      <c r="BB51" s="114"/>
      <c r="BC51" s="114"/>
      <c r="BD51" s="114"/>
      <c r="BE51" s="114"/>
      <c r="BF51" s="114"/>
      <c r="BG51" s="8"/>
      <c r="BH51" s="7"/>
      <c r="BO51" s="11"/>
      <c r="BP51" s="1"/>
      <c r="BW51" s="11"/>
      <c r="BY51" s="173"/>
      <c r="BZ51" s="173"/>
      <c r="CA51" s="173"/>
      <c r="CB51" s="173"/>
      <c r="CC51" s="173"/>
      <c r="CD51" s="173"/>
    </row>
    <row r="52" spans="2:82">
      <c r="B52" s="120"/>
      <c r="C52" s="201"/>
      <c r="D52" s="82"/>
      <c r="E52" s="136"/>
      <c r="F52" s="136"/>
      <c r="G52" s="136"/>
      <c r="H52" s="136"/>
      <c r="I52" s="136"/>
      <c r="J52" s="136"/>
      <c r="K52" s="8"/>
      <c r="L52" s="12"/>
      <c r="M52" s="136"/>
      <c r="N52" s="136"/>
      <c r="O52" s="136"/>
      <c r="P52" s="136"/>
      <c r="Q52" s="136"/>
      <c r="R52" s="136"/>
      <c r="S52" s="8"/>
      <c r="T52" s="12"/>
      <c r="U52" s="136"/>
      <c r="V52" s="136"/>
      <c r="W52" s="136"/>
      <c r="X52" s="136"/>
      <c r="Y52" s="136"/>
      <c r="Z52" s="136"/>
      <c r="AA52" s="8"/>
      <c r="AB52" s="12"/>
      <c r="AI52" s="8"/>
      <c r="AJ52" s="12"/>
      <c r="AQ52" s="8"/>
      <c r="AR52" s="12"/>
      <c r="AS52" s="114"/>
      <c r="AT52" s="114"/>
      <c r="AU52" s="114"/>
      <c r="AV52" s="114"/>
      <c r="AW52" s="114"/>
      <c r="AX52" s="114"/>
      <c r="AY52" s="8"/>
      <c r="AZ52" s="7"/>
      <c r="BA52" s="114"/>
      <c r="BB52" s="114"/>
      <c r="BC52" s="114"/>
      <c r="BD52" s="114"/>
      <c r="BE52" s="114"/>
      <c r="BF52" s="114"/>
      <c r="BG52" s="8"/>
      <c r="BH52" s="7"/>
      <c r="BO52" s="11"/>
      <c r="BP52" s="1"/>
      <c r="BW52" s="11"/>
      <c r="BY52" s="173"/>
      <c r="BZ52" s="173"/>
      <c r="CA52" s="173"/>
      <c r="CB52" s="173"/>
      <c r="CC52" s="173"/>
      <c r="CD52" s="173"/>
    </row>
    <row r="53" spans="2:82">
      <c r="B53" s="120"/>
      <c r="C53" s="202"/>
      <c r="D53" s="86"/>
      <c r="E53" s="27"/>
      <c r="F53" s="27"/>
      <c r="G53" s="27"/>
      <c r="H53" s="27"/>
      <c r="I53" s="27"/>
      <c r="J53" s="27"/>
      <c r="K53" s="28"/>
      <c r="L53" s="29"/>
      <c r="M53" s="27"/>
      <c r="N53" s="27"/>
      <c r="O53" s="27"/>
      <c r="P53" s="27"/>
      <c r="Q53" s="27"/>
      <c r="R53" s="27"/>
      <c r="S53" s="28"/>
      <c r="T53" s="29"/>
      <c r="U53" s="27"/>
      <c r="V53" s="27"/>
      <c r="W53" s="27"/>
      <c r="X53" s="27"/>
      <c r="Y53" s="27"/>
      <c r="Z53" s="27"/>
      <c r="AA53" s="28"/>
      <c r="AB53" s="29"/>
      <c r="AC53" s="27"/>
      <c r="AD53" s="27"/>
      <c r="AE53" s="27"/>
      <c r="AF53" s="27"/>
      <c r="AG53" s="27"/>
      <c r="AH53" s="27"/>
      <c r="AI53" s="28"/>
      <c r="AJ53" s="29"/>
      <c r="AK53" s="27"/>
      <c r="AL53" s="27"/>
      <c r="AM53" s="27"/>
      <c r="AN53" s="27"/>
      <c r="AO53" s="27"/>
      <c r="AP53" s="27"/>
      <c r="AQ53" s="28"/>
      <c r="AR53" s="29"/>
      <c r="AS53" s="27"/>
      <c r="AT53" s="27"/>
      <c r="AU53" s="90" t="s">
        <v>38</v>
      </c>
      <c r="AV53" s="90" t="s">
        <v>84</v>
      </c>
      <c r="AW53" s="90" t="s">
        <v>85</v>
      </c>
      <c r="AX53" s="90" t="s">
        <v>86</v>
      </c>
      <c r="AY53" s="28"/>
      <c r="AZ53" s="29"/>
      <c r="BA53" s="25"/>
      <c r="BB53" s="25"/>
      <c r="BC53" s="90" t="s">
        <v>38</v>
      </c>
      <c r="BD53" s="90" t="s">
        <v>84</v>
      </c>
      <c r="BE53" s="90" t="s">
        <v>85</v>
      </c>
      <c r="BF53" s="90" t="s">
        <v>86</v>
      </c>
      <c r="BG53" s="28"/>
      <c r="BH53" s="29"/>
      <c r="BI53" s="25"/>
      <c r="BJ53" s="25"/>
      <c r="BK53" s="25"/>
      <c r="BL53" s="25"/>
      <c r="BM53" s="25"/>
      <c r="BN53" s="25"/>
      <c r="BO53" s="30"/>
      <c r="BP53" s="26"/>
      <c r="BQ53" s="25"/>
      <c r="BR53" s="25"/>
      <c r="BS53" s="25"/>
      <c r="BT53" s="25"/>
      <c r="BU53" s="25"/>
      <c r="BV53" s="25"/>
      <c r="BW53" s="30"/>
    </row>
    <row r="54" spans="2:82" ht="12.95" customHeight="1">
      <c r="B54" s="120"/>
      <c r="C54" s="131" t="s">
        <v>94</v>
      </c>
      <c r="D54" s="81"/>
      <c r="E54" s="14" t="s">
        <v>95</v>
      </c>
      <c r="F54" s="14"/>
      <c r="G54" s="14"/>
      <c r="H54" s="14"/>
      <c r="I54" s="14"/>
      <c r="J54" s="14"/>
      <c r="K54" s="15"/>
      <c r="L54" s="16"/>
      <c r="M54" s="14" t="s">
        <v>96</v>
      </c>
      <c r="N54" s="14"/>
      <c r="O54" s="14"/>
      <c r="P54" s="14"/>
      <c r="Q54" s="14"/>
      <c r="R54" s="14"/>
      <c r="S54" s="15"/>
      <c r="T54" s="16"/>
      <c r="U54" s="14"/>
      <c r="V54" s="14"/>
      <c r="W54" s="14"/>
      <c r="X54" s="14"/>
      <c r="Y54" s="14"/>
      <c r="Z54" s="14"/>
      <c r="AA54" s="15"/>
      <c r="AB54" s="16"/>
      <c r="AC54" s="14" t="s">
        <v>97</v>
      </c>
      <c r="AD54" s="14"/>
      <c r="AE54" s="14"/>
      <c r="AF54" s="14"/>
      <c r="AG54" s="14"/>
      <c r="AH54" s="14"/>
      <c r="AI54" s="15"/>
      <c r="AJ54" s="16"/>
      <c r="AK54" s="14" t="s">
        <v>98</v>
      </c>
      <c r="AL54" s="14"/>
      <c r="AM54" s="14"/>
      <c r="AN54" s="14"/>
      <c r="AO54" s="14"/>
      <c r="AP54" s="14"/>
      <c r="AQ54" s="15"/>
      <c r="AR54" s="16"/>
      <c r="AS54" s="14"/>
      <c r="AT54" s="14"/>
      <c r="AU54" s="14"/>
      <c r="AV54" s="14"/>
      <c r="AW54" s="14"/>
      <c r="AX54" s="14"/>
      <c r="AY54" s="15"/>
      <c r="AZ54" s="16"/>
      <c r="BA54" s="14"/>
      <c r="BB54" s="14"/>
      <c r="BC54" s="14"/>
      <c r="BD54" s="14"/>
      <c r="BE54" s="14"/>
      <c r="BF54" s="14"/>
      <c r="BG54" s="15"/>
      <c r="BH54" s="16"/>
      <c r="BI54" s="14"/>
      <c r="BJ54" s="14"/>
      <c r="BK54" s="14"/>
      <c r="BL54" s="14"/>
      <c r="BM54" s="14"/>
      <c r="BN54" s="14"/>
      <c r="BO54" s="10"/>
      <c r="BP54" s="17"/>
      <c r="BQ54" s="14"/>
      <c r="BR54" s="14"/>
      <c r="BS54" s="14"/>
      <c r="BT54" s="14"/>
      <c r="BU54" s="14"/>
      <c r="BV54" s="14"/>
      <c r="BW54" s="10"/>
      <c r="BY54" s="13"/>
      <c r="BZ54" s="13"/>
      <c r="CA54" s="13"/>
      <c r="CB54" s="13"/>
      <c r="CC54" s="13"/>
      <c r="CD54" s="13"/>
    </row>
    <row r="55" spans="2:82" ht="15.95" customHeight="1">
      <c r="B55" s="120"/>
      <c r="C55" s="132"/>
      <c r="D55" s="82"/>
      <c r="E55" s="122" t="s">
        <v>13</v>
      </c>
      <c r="F55" s="122" t="s">
        <v>25</v>
      </c>
      <c r="G55" s="122"/>
      <c r="H55" s="122" t="s">
        <v>16</v>
      </c>
      <c r="I55" s="123" t="s">
        <v>12</v>
      </c>
      <c r="J55" s="123" t="s">
        <v>26</v>
      </c>
      <c r="K55" s="21"/>
      <c r="L55" s="22"/>
      <c r="M55" s="122" t="s">
        <v>13</v>
      </c>
      <c r="N55" s="122" t="s">
        <v>25</v>
      </c>
      <c r="O55" s="122"/>
      <c r="P55" s="122" t="s">
        <v>16</v>
      </c>
      <c r="Q55" s="122" t="s">
        <v>12</v>
      </c>
      <c r="R55" s="123" t="s">
        <v>26</v>
      </c>
      <c r="S55" s="21"/>
      <c r="T55" s="22"/>
      <c r="AA55" s="21"/>
      <c r="AB55" s="22"/>
      <c r="AC55" s="122" t="s">
        <v>13</v>
      </c>
      <c r="AD55" s="122" t="s">
        <v>25</v>
      </c>
      <c r="AE55" s="122"/>
      <c r="AF55" s="122" t="s">
        <v>16</v>
      </c>
      <c r="AG55" s="122" t="s">
        <v>12</v>
      </c>
      <c r="AH55" s="123" t="s">
        <v>26</v>
      </c>
      <c r="AI55" s="8"/>
      <c r="AJ55" s="7"/>
      <c r="AK55" s="122" t="s">
        <v>13</v>
      </c>
      <c r="AL55" s="122" t="s">
        <v>25</v>
      </c>
      <c r="AM55" s="122"/>
      <c r="AN55" s="122" t="s">
        <v>16</v>
      </c>
      <c r="AO55" s="122" t="s">
        <v>12</v>
      </c>
      <c r="AP55" s="123" t="s">
        <v>26</v>
      </c>
      <c r="AQ55" s="8"/>
      <c r="AR55" s="12"/>
      <c r="AY55" s="8"/>
      <c r="AZ55" s="12"/>
      <c r="BG55" s="8"/>
      <c r="BH55" s="12"/>
      <c r="BO55" s="11"/>
      <c r="BW55" s="11"/>
      <c r="BY55" s="172">
        <f>COUNTIF(E55:BV55,"HAD")</f>
        <v>4</v>
      </c>
      <c r="BZ55" s="172">
        <f>+I57+Q57+AG57+AO57</f>
        <v>4</v>
      </c>
      <c r="CA55" s="172">
        <f>+AK57+AC57+M57+E57</f>
        <v>32</v>
      </c>
      <c r="CB55" s="172">
        <f>F57+N57+AL57+AD57+BJ57+BR57</f>
        <v>32</v>
      </c>
      <c r="CC55" s="172">
        <f>G57+O57+AM57+AE57+BK57+BS57</f>
        <v>32</v>
      </c>
      <c r="CD55" s="172">
        <f>H57+P57+AN57+AF57+BL57+BT57</f>
        <v>96</v>
      </c>
    </row>
    <row r="56" spans="2:82" ht="15.95" customHeight="1">
      <c r="B56" s="120"/>
      <c r="C56" s="132"/>
      <c r="D56" s="82"/>
      <c r="E56" s="122"/>
      <c r="F56" s="36" t="s">
        <v>27</v>
      </c>
      <c r="G56" s="36" t="s">
        <v>28</v>
      </c>
      <c r="H56" s="122"/>
      <c r="I56" s="124"/>
      <c r="J56" s="124"/>
      <c r="K56" s="21"/>
      <c r="L56" s="22"/>
      <c r="M56" s="122"/>
      <c r="N56" s="36" t="s">
        <v>27</v>
      </c>
      <c r="O56" s="36" t="s">
        <v>28</v>
      </c>
      <c r="P56" s="122"/>
      <c r="Q56" s="122"/>
      <c r="R56" s="124"/>
      <c r="S56" s="21"/>
      <c r="T56" s="22"/>
      <c r="AA56" s="21"/>
      <c r="AB56" s="22"/>
      <c r="AC56" s="122"/>
      <c r="AD56" s="36" t="s">
        <v>27</v>
      </c>
      <c r="AE56" s="36" t="s">
        <v>28</v>
      </c>
      <c r="AF56" s="122"/>
      <c r="AG56" s="122"/>
      <c r="AH56" s="124"/>
      <c r="AI56" s="8"/>
      <c r="AJ56" s="7"/>
      <c r="AK56" s="122"/>
      <c r="AL56" s="36" t="s">
        <v>27</v>
      </c>
      <c r="AM56" s="36" t="s">
        <v>28</v>
      </c>
      <c r="AN56" s="122"/>
      <c r="AO56" s="122"/>
      <c r="AP56" s="124"/>
      <c r="AQ56" s="8"/>
      <c r="AR56" s="12"/>
      <c r="AY56" s="8"/>
      <c r="AZ56" s="12"/>
      <c r="BG56" s="8"/>
      <c r="BH56" s="12"/>
      <c r="BO56" s="11"/>
      <c r="BW56" s="11"/>
      <c r="BY56" s="172"/>
      <c r="BZ56" s="172"/>
      <c r="CA56" s="172"/>
      <c r="CB56" s="172"/>
      <c r="CC56" s="172"/>
      <c r="CD56" s="172"/>
    </row>
    <row r="57" spans="2:82">
      <c r="B57" s="120"/>
      <c r="C57" s="132"/>
      <c r="D57" s="82"/>
      <c r="E57" s="37">
        <v>8</v>
      </c>
      <c r="F57" s="37">
        <v>8</v>
      </c>
      <c r="G57" s="37">
        <v>8</v>
      </c>
      <c r="H57" s="37">
        <v>24</v>
      </c>
      <c r="I57" s="42">
        <v>1</v>
      </c>
      <c r="J57" s="42" t="s">
        <v>29</v>
      </c>
      <c r="K57" s="21"/>
      <c r="L57" s="22"/>
      <c r="M57" s="37">
        <v>8</v>
      </c>
      <c r="N57" s="37">
        <v>8</v>
      </c>
      <c r="O57" s="37">
        <v>8</v>
      </c>
      <c r="P57" s="37">
        <v>24</v>
      </c>
      <c r="Q57" s="37">
        <v>1</v>
      </c>
      <c r="R57" s="42" t="s">
        <v>29</v>
      </c>
      <c r="S57" s="21"/>
      <c r="T57" s="22"/>
      <c r="AA57" s="21"/>
      <c r="AB57" s="22"/>
      <c r="AC57" s="37">
        <v>8</v>
      </c>
      <c r="AD57" s="37">
        <v>8</v>
      </c>
      <c r="AE57" s="37">
        <v>8</v>
      </c>
      <c r="AF57" s="37">
        <v>24</v>
      </c>
      <c r="AG57" s="37">
        <v>1</v>
      </c>
      <c r="AH57" s="42" t="s">
        <v>29</v>
      </c>
      <c r="AI57" s="8"/>
      <c r="AJ57" s="7"/>
      <c r="AK57" s="37">
        <v>8</v>
      </c>
      <c r="AL57" s="37">
        <v>8</v>
      </c>
      <c r="AM57" s="37">
        <v>8</v>
      </c>
      <c r="AN57" s="37">
        <v>24</v>
      </c>
      <c r="AO57" s="37">
        <v>1</v>
      </c>
      <c r="AP57" s="42" t="s">
        <v>29</v>
      </c>
      <c r="AQ57" s="8"/>
      <c r="AR57" s="12"/>
      <c r="AY57" s="8"/>
      <c r="AZ57" s="12"/>
      <c r="BG57" s="8"/>
      <c r="BH57" s="12"/>
      <c r="BO57" s="11"/>
      <c r="BW57" s="11"/>
      <c r="BY57" s="172"/>
      <c r="BZ57" s="172"/>
      <c r="CA57" s="172"/>
      <c r="CB57" s="172"/>
      <c r="CC57" s="172"/>
      <c r="CD57" s="172"/>
    </row>
    <row r="58" spans="2:82" ht="15.95" customHeight="1">
      <c r="B58" s="120"/>
      <c r="C58" s="132"/>
      <c r="D58" s="82"/>
      <c r="E58" s="116" t="s">
        <v>99</v>
      </c>
      <c r="F58" s="116"/>
      <c r="G58" s="116"/>
      <c r="H58" s="116"/>
      <c r="I58" s="116"/>
      <c r="J58" s="116"/>
      <c r="K58" s="8"/>
      <c r="L58" s="7"/>
      <c r="M58" s="116" t="s">
        <v>100</v>
      </c>
      <c r="N58" s="116"/>
      <c r="O58" s="116"/>
      <c r="P58" s="116"/>
      <c r="Q58" s="116"/>
      <c r="R58" s="116"/>
      <c r="S58" s="8"/>
      <c r="T58" s="7"/>
      <c r="AA58" s="8"/>
      <c r="AB58" s="7"/>
      <c r="AC58" s="116" t="s">
        <v>101</v>
      </c>
      <c r="AD58" s="116"/>
      <c r="AE58" s="116"/>
      <c r="AF58" s="116"/>
      <c r="AG58" s="116"/>
      <c r="AH58" s="116"/>
      <c r="AI58" s="8"/>
      <c r="AJ58" s="7"/>
      <c r="AK58" s="116" t="s">
        <v>102</v>
      </c>
      <c r="AL58" s="116"/>
      <c r="AM58" s="116"/>
      <c r="AN58" s="116"/>
      <c r="AO58" s="116"/>
      <c r="AP58" s="116"/>
      <c r="AQ58" s="8"/>
      <c r="AR58" s="12"/>
      <c r="AY58" s="8"/>
      <c r="AZ58" s="12"/>
      <c r="BG58" s="8"/>
      <c r="BH58" s="12"/>
      <c r="BO58" s="11"/>
      <c r="BW58" s="11"/>
      <c r="BY58" s="172"/>
      <c r="BZ58" s="172"/>
      <c r="CA58" s="172"/>
      <c r="CB58" s="172"/>
      <c r="CC58" s="172"/>
      <c r="CD58" s="172"/>
    </row>
    <row r="59" spans="2:82">
      <c r="B59" s="120"/>
      <c r="C59" s="132"/>
      <c r="D59" s="82"/>
      <c r="E59" s="116"/>
      <c r="F59" s="116"/>
      <c r="G59" s="116"/>
      <c r="H59" s="116"/>
      <c r="I59" s="116"/>
      <c r="J59" s="116"/>
      <c r="K59" s="8"/>
      <c r="L59" s="7"/>
      <c r="M59" s="116"/>
      <c r="N59" s="116"/>
      <c r="O59" s="116"/>
      <c r="P59" s="116"/>
      <c r="Q59" s="116"/>
      <c r="R59" s="116"/>
      <c r="S59" s="8"/>
      <c r="T59" s="7"/>
      <c r="AA59" s="8"/>
      <c r="AB59" s="7"/>
      <c r="AC59" s="116"/>
      <c r="AD59" s="116"/>
      <c r="AE59" s="116"/>
      <c r="AF59" s="116"/>
      <c r="AG59" s="116"/>
      <c r="AH59" s="116"/>
      <c r="AI59" s="8"/>
      <c r="AJ59" s="7"/>
      <c r="AK59" s="116"/>
      <c r="AL59" s="116"/>
      <c r="AM59" s="116"/>
      <c r="AN59" s="116"/>
      <c r="AO59" s="116"/>
      <c r="AP59" s="116"/>
      <c r="AQ59" s="8"/>
      <c r="AR59" s="12"/>
      <c r="AY59" s="8"/>
      <c r="AZ59" s="12"/>
      <c r="BG59" s="8"/>
      <c r="BH59" s="12"/>
      <c r="BO59" s="11"/>
      <c r="BW59" s="11"/>
      <c r="BY59" s="172"/>
      <c r="BZ59" s="172"/>
      <c r="CA59" s="172"/>
      <c r="CB59" s="172"/>
      <c r="CC59" s="172"/>
      <c r="CD59" s="172"/>
    </row>
    <row r="60" spans="2:82">
      <c r="B60" s="120"/>
      <c r="C60" s="132"/>
      <c r="D60" s="83"/>
      <c r="E60" s="25"/>
      <c r="F60" s="25"/>
      <c r="G60" s="25"/>
      <c r="H60" s="25"/>
      <c r="I60" s="25"/>
      <c r="J60" s="25"/>
      <c r="K60" s="32"/>
      <c r="L60" s="33"/>
      <c r="M60" s="25"/>
      <c r="N60" s="25"/>
      <c r="O60" s="25"/>
      <c r="P60" s="25"/>
      <c r="Q60" s="25"/>
      <c r="R60" s="25"/>
      <c r="S60" s="32"/>
      <c r="T60" s="33"/>
      <c r="U60" s="25"/>
      <c r="V60" s="25"/>
      <c r="W60" s="25"/>
      <c r="X60" s="25"/>
      <c r="Y60" s="25"/>
      <c r="Z60" s="25"/>
      <c r="AA60" s="32"/>
      <c r="AB60" s="33"/>
      <c r="AC60" s="25"/>
      <c r="AD60" s="25"/>
      <c r="AE60" s="25"/>
      <c r="AF60" s="25"/>
      <c r="AG60" s="25"/>
      <c r="AH60" s="25"/>
      <c r="AI60" s="32"/>
      <c r="AJ60" s="33"/>
      <c r="AK60" s="25"/>
      <c r="AL60" s="25"/>
      <c r="AM60" s="25"/>
      <c r="AN60" s="25"/>
      <c r="AO60" s="25"/>
      <c r="AP60" s="25"/>
      <c r="AQ60" s="32"/>
      <c r="AR60" s="33"/>
      <c r="AS60" s="25"/>
      <c r="AT60" s="25"/>
      <c r="AU60" s="25"/>
      <c r="AV60" s="25"/>
      <c r="AW60" s="25"/>
      <c r="AX60" s="25"/>
      <c r="AY60" s="32"/>
      <c r="AZ60" s="33"/>
      <c r="BA60" s="25"/>
      <c r="BB60" s="25"/>
      <c r="BC60" s="25"/>
      <c r="BD60" s="25"/>
      <c r="BE60" s="25"/>
      <c r="BF60" s="25"/>
      <c r="BG60" s="32"/>
      <c r="BH60" s="33"/>
      <c r="BI60" s="25"/>
      <c r="BJ60" s="25"/>
      <c r="BK60" s="25"/>
      <c r="BL60" s="25"/>
      <c r="BM60" s="25"/>
      <c r="BN60" s="25"/>
      <c r="BO60" s="34"/>
      <c r="BP60" s="31"/>
      <c r="BQ60" s="25"/>
      <c r="BR60" s="25"/>
      <c r="BS60" s="25"/>
      <c r="BT60" s="25"/>
      <c r="BU60" s="25"/>
      <c r="BV60" s="25"/>
      <c r="BW60" s="34"/>
      <c r="BY60" s="13"/>
      <c r="BZ60" s="13"/>
      <c r="CA60" s="13"/>
      <c r="CB60" s="13"/>
      <c r="CC60" s="13"/>
      <c r="CD60" s="13"/>
    </row>
    <row r="61" spans="2:82" ht="12.95" customHeight="1">
      <c r="B61" s="120"/>
      <c r="C61" s="165" t="s">
        <v>103</v>
      </c>
      <c r="D61" s="84"/>
      <c r="E61" s="2"/>
      <c r="F61" s="2"/>
      <c r="G61" s="2"/>
      <c r="H61" s="2"/>
      <c r="I61" s="2"/>
      <c r="J61" s="2"/>
      <c r="K61" s="6"/>
      <c r="L61" s="4"/>
      <c r="M61" s="2"/>
      <c r="N61" s="2"/>
      <c r="O61" s="2"/>
      <c r="P61" s="2"/>
      <c r="Q61" s="2"/>
      <c r="R61" s="2"/>
      <c r="S61" s="6"/>
      <c r="T61" s="4"/>
      <c r="U61" s="2"/>
      <c r="V61" s="2"/>
      <c r="W61" s="2"/>
      <c r="X61" s="2"/>
      <c r="Y61" s="2"/>
      <c r="Z61" s="2"/>
      <c r="AA61" s="6"/>
      <c r="AB61" s="4"/>
      <c r="AC61" s="2" t="s">
        <v>104</v>
      </c>
      <c r="AD61" s="2"/>
      <c r="AE61" s="2"/>
      <c r="AF61" s="2"/>
      <c r="AG61" s="2"/>
      <c r="AH61" s="2"/>
      <c r="AI61" s="6"/>
      <c r="AJ61" s="4"/>
      <c r="AK61" s="2" t="s">
        <v>105</v>
      </c>
      <c r="AL61" s="2"/>
      <c r="AM61" s="2"/>
      <c r="AN61" s="2"/>
      <c r="AO61" s="2"/>
      <c r="AP61" s="2"/>
      <c r="AQ61" s="6"/>
      <c r="AR61" s="4"/>
      <c r="AS61" s="2"/>
      <c r="AT61" s="2"/>
      <c r="AU61" s="2"/>
      <c r="AV61" s="2"/>
      <c r="AW61" s="2"/>
      <c r="AX61" s="2"/>
      <c r="AY61" s="6"/>
      <c r="AZ61" s="4"/>
      <c r="BA61" s="2" t="s">
        <v>106</v>
      </c>
      <c r="BB61" s="2"/>
      <c r="BC61" s="2"/>
      <c r="BD61" s="2"/>
      <c r="BE61" s="2"/>
      <c r="BF61" s="2"/>
      <c r="BG61" s="6"/>
      <c r="BH61" s="4"/>
      <c r="BI61" s="2" t="s">
        <v>107</v>
      </c>
      <c r="BJ61" s="2"/>
      <c r="BL61" s="2"/>
      <c r="BM61" s="2"/>
      <c r="BN61" s="2"/>
      <c r="BO61" s="18"/>
      <c r="BP61" s="5"/>
      <c r="BQ61" s="2"/>
      <c r="BR61" s="2"/>
      <c r="BS61" s="2"/>
      <c r="BT61" s="2"/>
      <c r="BU61" s="2"/>
      <c r="BV61" s="2"/>
      <c r="BW61" s="18"/>
    </row>
    <row r="62" spans="2:82" ht="15.95" customHeight="1">
      <c r="B62" s="120"/>
      <c r="C62" s="165"/>
      <c r="D62" s="82"/>
      <c r="E62" s="3"/>
      <c r="F62" s="3"/>
      <c r="G62" s="3"/>
      <c r="H62" s="3"/>
      <c r="I62" s="3"/>
      <c r="J62" s="3"/>
      <c r="K62" s="21"/>
      <c r="L62" s="23"/>
      <c r="M62" s="3"/>
      <c r="N62" s="3"/>
      <c r="O62" s="3"/>
      <c r="P62" s="3"/>
      <c r="Q62" s="3"/>
      <c r="R62" s="3"/>
      <c r="S62" s="21"/>
      <c r="T62" s="23"/>
      <c r="U62" s="3"/>
      <c r="V62" s="3"/>
      <c r="W62" s="3"/>
      <c r="X62" s="3"/>
      <c r="Y62" s="3"/>
      <c r="Z62" s="3"/>
      <c r="AA62" s="21"/>
      <c r="AB62" s="22"/>
      <c r="AC62" s="135" t="s">
        <v>13</v>
      </c>
      <c r="AD62" s="135" t="s">
        <v>25</v>
      </c>
      <c r="AE62" s="135"/>
      <c r="AF62" s="135" t="s">
        <v>16</v>
      </c>
      <c r="AG62" s="135" t="s">
        <v>12</v>
      </c>
      <c r="AH62" s="135" t="s">
        <v>26</v>
      </c>
      <c r="AI62" s="21"/>
      <c r="AJ62" s="22"/>
      <c r="AK62" s="135" t="s">
        <v>13</v>
      </c>
      <c r="AL62" s="135" t="s">
        <v>25</v>
      </c>
      <c r="AM62" s="135"/>
      <c r="AN62" s="135" t="s">
        <v>16</v>
      </c>
      <c r="AO62" s="135" t="s">
        <v>12</v>
      </c>
      <c r="AP62" s="135" t="s">
        <v>26</v>
      </c>
      <c r="AQ62" s="21"/>
      <c r="AR62" s="22"/>
      <c r="AY62" s="21"/>
      <c r="AZ62" s="22"/>
      <c r="BA62" s="135" t="s">
        <v>13</v>
      </c>
      <c r="BB62" s="135" t="s">
        <v>25</v>
      </c>
      <c r="BC62" s="135"/>
      <c r="BD62" s="135" t="s">
        <v>16</v>
      </c>
      <c r="BE62" s="135" t="s">
        <v>12</v>
      </c>
      <c r="BF62" s="135" t="s">
        <v>26</v>
      </c>
      <c r="BG62" s="21"/>
      <c r="BH62" s="22"/>
      <c r="BI62" s="135" t="s">
        <v>13</v>
      </c>
      <c r="BJ62" s="135" t="s">
        <v>25</v>
      </c>
      <c r="BK62" s="135"/>
      <c r="BL62" s="135" t="s">
        <v>16</v>
      </c>
      <c r="BM62" s="135" t="s">
        <v>12</v>
      </c>
      <c r="BN62" s="135" t="s">
        <v>26</v>
      </c>
      <c r="BO62" s="85"/>
      <c r="BP62" s="24"/>
      <c r="BW62" s="11"/>
      <c r="BY62" s="172">
        <f>COUNTIF(E62:BP62,"HAD")</f>
        <v>4</v>
      </c>
      <c r="BZ62" s="172">
        <f>+AG64+AO64+BE64+BM64</f>
        <v>7</v>
      </c>
      <c r="CA62" s="172">
        <f>+BI64+BA64+AK64+AC64</f>
        <v>56</v>
      </c>
      <c r="CB62" s="172">
        <f>F64+N64+V64+AD64+AL64+BB64+BJ64</f>
        <v>56</v>
      </c>
      <c r="CC62" s="172">
        <f>G64+O64+W64+AE64+AM64+BC64+BK64</f>
        <v>56</v>
      </c>
      <c r="CD62" s="172">
        <f>H64+P64+X64+AF64+AN64+BD64+BL64</f>
        <v>168</v>
      </c>
    </row>
    <row r="63" spans="2:82" ht="15.95" customHeight="1">
      <c r="B63" s="120"/>
      <c r="C63" s="165"/>
      <c r="D63" s="82"/>
      <c r="E63" s="3"/>
      <c r="F63" s="3"/>
      <c r="G63" s="3"/>
      <c r="J63" s="3"/>
      <c r="K63" s="21"/>
      <c r="L63" s="23"/>
      <c r="M63" s="3"/>
      <c r="N63" s="3"/>
      <c r="O63" s="3"/>
      <c r="P63" s="3"/>
      <c r="Q63" s="3"/>
      <c r="R63" s="3"/>
      <c r="S63" s="21"/>
      <c r="T63" s="23"/>
      <c r="U63" s="3"/>
      <c r="V63" s="3"/>
      <c r="W63" s="3"/>
      <c r="X63" s="3"/>
      <c r="Y63" s="3"/>
      <c r="Z63" s="3"/>
      <c r="AA63" s="21"/>
      <c r="AB63" s="22"/>
      <c r="AC63" s="135"/>
      <c r="AD63" s="38" t="s">
        <v>27</v>
      </c>
      <c r="AE63" s="38" t="s">
        <v>28</v>
      </c>
      <c r="AF63" s="135"/>
      <c r="AG63" s="135"/>
      <c r="AH63" s="135"/>
      <c r="AI63" s="21"/>
      <c r="AJ63" s="22"/>
      <c r="AK63" s="135"/>
      <c r="AL63" s="38" t="s">
        <v>27</v>
      </c>
      <c r="AM63" s="38" t="s">
        <v>28</v>
      </c>
      <c r="AN63" s="135"/>
      <c r="AO63" s="135"/>
      <c r="AP63" s="135"/>
      <c r="AQ63" s="21"/>
      <c r="AR63" s="22"/>
      <c r="AY63" s="21"/>
      <c r="AZ63" s="22"/>
      <c r="BA63" s="135"/>
      <c r="BB63" s="38" t="s">
        <v>27</v>
      </c>
      <c r="BC63" s="38" t="s">
        <v>28</v>
      </c>
      <c r="BD63" s="135"/>
      <c r="BE63" s="135"/>
      <c r="BF63" s="135"/>
      <c r="BG63" s="21"/>
      <c r="BH63" s="22"/>
      <c r="BI63" s="135"/>
      <c r="BJ63" s="38" t="s">
        <v>27</v>
      </c>
      <c r="BK63" s="38" t="s">
        <v>28</v>
      </c>
      <c r="BL63" s="135"/>
      <c r="BM63" s="135"/>
      <c r="BN63" s="135"/>
      <c r="BO63" s="85"/>
      <c r="BP63" s="24"/>
      <c r="BW63" s="11"/>
      <c r="BY63" s="172"/>
      <c r="BZ63" s="172"/>
      <c r="CA63" s="172"/>
      <c r="CB63" s="172"/>
      <c r="CC63" s="172"/>
      <c r="CD63" s="172"/>
    </row>
    <row r="64" spans="2:82">
      <c r="B64" s="120"/>
      <c r="C64" s="165"/>
      <c r="D64" s="82"/>
      <c r="E64" s="3"/>
      <c r="F64" s="3"/>
      <c r="G64" s="3"/>
      <c r="H64" s="3"/>
      <c r="I64" s="3"/>
      <c r="J64" s="3"/>
      <c r="K64" s="21"/>
      <c r="L64" s="23"/>
      <c r="M64" s="3"/>
      <c r="N64" s="3"/>
      <c r="O64" s="3"/>
      <c r="P64" s="3"/>
      <c r="Q64" s="3"/>
      <c r="R64" s="3"/>
      <c r="S64" s="21"/>
      <c r="T64" s="23"/>
      <c r="U64" s="3"/>
      <c r="V64" s="3"/>
      <c r="W64" s="3"/>
      <c r="X64" s="3"/>
      <c r="Y64" s="3"/>
      <c r="AA64" s="21"/>
      <c r="AB64" s="22"/>
      <c r="AC64" s="39">
        <v>8</v>
      </c>
      <c r="AD64" s="39">
        <v>8</v>
      </c>
      <c r="AE64" s="39">
        <v>8</v>
      </c>
      <c r="AF64" s="39">
        <v>24</v>
      </c>
      <c r="AG64" s="39">
        <v>1</v>
      </c>
      <c r="AH64" s="39" t="s">
        <v>29</v>
      </c>
      <c r="AI64" s="21"/>
      <c r="AJ64" s="22"/>
      <c r="AK64" s="39">
        <v>8</v>
      </c>
      <c r="AL64" s="39">
        <v>8</v>
      </c>
      <c r="AM64" s="39">
        <v>8</v>
      </c>
      <c r="AN64" s="39">
        <v>24</v>
      </c>
      <c r="AO64" s="39">
        <v>1</v>
      </c>
      <c r="AP64" s="39" t="s">
        <v>29</v>
      </c>
      <c r="AQ64" s="21"/>
      <c r="AR64" s="22"/>
      <c r="AY64" s="21"/>
      <c r="AZ64" s="22"/>
      <c r="BA64" s="39">
        <v>8</v>
      </c>
      <c r="BB64" s="39">
        <v>8</v>
      </c>
      <c r="BC64" s="39">
        <v>8</v>
      </c>
      <c r="BD64" s="39">
        <v>24</v>
      </c>
      <c r="BE64" s="39">
        <v>1</v>
      </c>
      <c r="BF64" s="39" t="s">
        <v>29</v>
      </c>
      <c r="BG64" s="21"/>
      <c r="BH64" s="22"/>
      <c r="BI64" s="39">
        <v>32</v>
      </c>
      <c r="BJ64" s="39">
        <v>32</v>
      </c>
      <c r="BK64" s="39">
        <v>32</v>
      </c>
      <c r="BL64" s="39">
        <v>96</v>
      </c>
      <c r="BM64" s="39">
        <v>4</v>
      </c>
      <c r="BN64" s="39" t="s">
        <v>29</v>
      </c>
      <c r="BO64" s="85"/>
      <c r="BP64" s="24"/>
      <c r="BW64" s="11"/>
      <c r="BY64" s="172"/>
      <c r="BZ64" s="172"/>
      <c r="CA64" s="172"/>
      <c r="CB64" s="172"/>
      <c r="CC64" s="172"/>
      <c r="CD64" s="172"/>
    </row>
    <row r="65" spans="2:82" ht="15.95" customHeight="1">
      <c r="B65" s="120"/>
      <c r="C65" s="165"/>
      <c r="D65" s="82"/>
      <c r="K65" s="8"/>
      <c r="L65" s="12"/>
      <c r="S65" s="8"/>
      <c r="T65" s="12"/>
      <c r="AA65" s="8"/>
      <c r="AB65" s="7"/>
      <c r="AC65" s="116" t="s">
        <v>108</v>
      </c>
      <c r="AD65" s="116"/>
      <c r="AE65" s="116"/>
      <c r="AF65" s="116"/>
      <c r="AG65" s="116"/>
      <c r="AH65" s="116"/>
      <c r="AI65" s="8"/>
      <c r="AJ65" s="7"/>
      <c r="AK65" s="116" t="s">
        <v>109</v>
      </c>
      <c r="AL65" s="116"/>
      <c r="AM65" s="116"/>
      <c r="AN65" s="116"/>
      <c r="AO65" s="116"/>
      <c r="AP65" s="116"/>
      <c r="AQ65" s="8"/>
      <c r="AR65" s="7"/>
      <c r="AY65" s="8"/>
      <c r="AZ65" s="7"/>
      <c r="BA65" s="116" t="s">
        <v>110</v>
      </c>
      <c r="BB65" s="116"/>
      <c r="BC65" s="116"/>
      <c r="BD65" s="116"/>
      <c r="BE65" s="116"/>
      <c r="BF65" s="116"/>
      <c r="BG65" s="8"/>
      <c r="BH65" s="7"/>
      <c r="BI65" s="116" t="s">
        <v>111</v>
      </c>
      <c r="BJ65" s="116"/>
      <c r="BK65" s="116"/>
      <c r="BL65" s="116"/>
      <c r="BM65" s="116"/>
      <c r="BN65" s="116"/>
      <c r="BO65" s="11"/>
      <c r="BP65" s="1"/>
      <c r="BW65" s="11"/>
      <c r="BY65" s="172"/>
      <c r="BZ65" s="172"/>
      <c r="CA65" s="172"/>
      <c r="CB65" s="172"/>
      <c r="CC65" s="172"/>
      <c r="CD65" s="172"/>
    </row>
    <row r="66" spans="2:82">
      <c r="B66" s="120"/>
      <c r="C66" s="165"/>
      <c r="D66" s="82"/>
      <c r="K66" s="8"/>
      <c r="L66" s="12"/>
      <c r="S66" s="8"/>
      <c r="T66" s="12"/>
      <c r="AA66" s="8"/>
      <c r="AB66" s="7"/>
      <c r="AC66" s="116"/>
      <c r="AD66" s="116"/>
      <c r="AE66" s="116"/>
      <c r="AF66" s="116"/>
      <c r="AG66" s="116"/>
      <c r="AH66" s="116"/>
      <c r="AI66" s="8"/>
      <c r="AJ66" s="7"/>
      <c r="AK66" s="116"/>
      <c r="AL66" s="116"/>
      <c r="AM66" s="116"/>
      <c r="AN66" s="116"/>
      <c r="AO66" s="116"/>
      <c r="AP66" s="116"/>
      <c r="AQ66" s="8"/>
      <c r="AR66" s="7"/>
      <c r="AY66" s="8"/>
      <c r="AZ66" s="7"/>
      <c r="BA66" s="116"/>
      <c r="BB66" s="116"/>
      <c r="BC66" s="116"/>
      <c r="BD66" s="116"/>
      <c r="BE66" s="116"/>
      <c r="BF66" s="116"/>
      <c r="BG66" s="8"/>
      <c r="BH66" s="7"/>
      <c r="BI66" s="116"/>
      <c r="BJ66" s="116"/>
      <c r="BK66" s="116"/>
      <c r="BL66" s="116"/>
      <c r="BM66" s="116"/>
      <c r="BN66" s="116"/>
      <c r="BO66" s="11"/>
      <c r="BP66" s="1"/>
      <c r="BW66" s="11"/>
      <c r="BY66" s="172"/>
      <c r="BZ66" s="172"/>
      <c r="CA66" s="172"/>
      <c r="CB66" s="172"/>
      <c r="CC66" s="172"/>
      <c r="CD66" s="172"/>
    </row>
    <row r="67" spans="2:82">
      <c r="B67" s="120"/>
      <c r="C67" s="165"/>
      <c r="D67" s="83"/>
      <c r="E67" s="25"/>
      <c r="F67" s="25"/>
      <c r="G67" s="25"/>
      <c r="H67" s="25"/>
      <c r="I67" s="25"/>
      <c r="J67" s="25"/>
      <c r="K67" s="32"/>
      <c r="L67" s="33"/>
      <c r="M67" s="25"/>
      <c r="N67" s="25"/>
      <c r="O67" s="25"/>
      <c r="P67" s="25"/>
      <c r="Q67" s="25"/>
      <c r="R67" s="25"/>
      <c r="S67" s="32"/>
      <c r="T67" s="33"/>
      <c r="U67" s="25"/>
      <c r="V67" s="25"/>
      <c r="W67" s="25"/>
      <c r="X67" s="25"/>
      <c r="Y67" s="25"/>
      <c r="Z67" s="25"/>
      <c r="AA67" s="32"/>
      <c r="AB67" s="33"/>
      <c r="AC67" s="25"/>
      <c r="AD67" s="25"/>
      <c r="AE67" s="25"/>
      <c r="AF67" s="25"/>
      <c r="AG67" s="25"/>
      <c r="AH67" s="25"/>
      <c r="AI67" s="32"/>
      <c r="AJ67" s="33"/>
      <c r="AK67" s="25"/>
      <c r="AL67" s="25"/>
      <c r="AM67" s="25"/>
      <c r="AN67" s="25"/>
      <c r="AO67" s="87" t="s">
        <v>38</v>
      </c>
      <c r="AP67" s="87" t="s">
        <v>104</v>
      </c>
      <c r="AQ67" s="32"/>
      <c r="AR67" s="33"/>
      <c r="AS67" s="25"/>
      <c r="AT67" s="25"/>
      <c r="AU67" s="25"/>
      <c r="AV67" s="25"/>
      <c r="AW67" s="25"/>
      <c r="AX67" s="25"/>
      <c r="AY67" s="32"/>
      <c r="AZ67" s="33"/>
      <c r="BA67" s="25"/>
      <c r="BB67" s="25"/>
      <c r="BC67" s="25"/>
      <c r="BD67" s="25"/>
      <c r="BE67" s="87" t="s">
        <v>38</v>
      </c>
      <c r="BF67" s="87" t="s">
        <v>105</v>
      </c>
      <c r="BG67" s="32"/>
      <c r="BH67" s="33"/>
      <c r="BI67" s="25"/>
      <c r="BJ67" s="25"/>
      <c r="BK67" s="25"/>
      <c r="BL67" s="25"/>
      <c r="BM67" s="87" t="s">
        <v>38</v>
      </c>
      <c r="BN67" s="87">
        <v>7.4</v>
      </c>
      <c r="BO67" s="34"/>
      <c r="BP67" s="31"/>
      <c r="BQ67" s="25"/>
      <c r="BR67" s="25"/>
      <c r="BS67" s="25"/>
      <c r="BT67" s="25"/>
      <c r="BU67" s="25"/>
      <c r="BV67" s="25"/>
      <c r="BW67" s="34"/>
    </row>
    <row r="68" spans="2:82" ht="12.95" customHeight="1">
      <c r="B68" s="120"/>
      <c r="C68" s="141" t="s">
        <v>112</v>
      </c>
      <c r="D68" s="84"/>
      <c r="E68" s="2" t="s">
        <v>113</v>
      </c>
      <c r="F68" s="2"/>
      <c r="G68" s="2"/>
      <c r="H68" s="2"/>
      <c r="I68" s="2"/>
      <c r="J68" s="2"/>
      <c r="K68" s="6"/>
      <c r="L68" s="4"/>
      <c r="M68" s="2"/>
      <c r="N68" s="2"/>
      <c r="O68" s="2"/>
      <c r="P68" s="2"/>
      <c r="Q68" s="2"/>
      <c r="R68" s="2"/>
      <c r="S68" s="6"/>
      <c r="T68" s="4"/>
      <c r="U68" s="2" t="s">
        <v>114</v>
      </c>
      <c r="V68" s="2"/>
      <c r="W68" s="2"/>
      <c r="X68" s="2"/>
      <c r="Y68" s="2"/>
      <c r="Z68" s="2"/>
      <c r="AA68" s="6"/>
      <c r="AB68" s="4"/>
      <c r="AC68" s="2" t="s">
        <v>115</v>
      </c>
      <c r="AD68" s="2"/>
      <c r="AE68" s="2"/>
      <c r="AF68" s="2"/>
      <c r="AG68" s="2"/>
      <c r="AH68" s="2"/>
      <c r="AI68" s="6"/>
      <c r="AJ68" s="4"/>
      <c r="AK68" s="2"/>
      <c r="AL68" s="2"/>
      <c r="AM68" s="2"/>
      <c r="AN68" s="2"/>
      <c r="AO68" s="2"/>
      <c r="AP68" s="2"/>
      <c r="AQ68" s="6"/>
      <c r="AR68" s="4"/>
      <c r="AS68" s="2"/>
      <c r="AT68" s="2"/>
      <c r="AU68" s="2"/>
      <c r="AV68" s="2"/>
      <c r="AW68" s="2"/>
      <c r="AX68" s="2"/>
      <c r="AY68" s="6"/>
      <c r="AZ68" s="4"/>
      <c r="BA68" s="2"/>
      <c r="BB68" s="2"/>
      <c r="BC68" s="2"/>
      <c r="BD68" s="2"/>
      <c r="BE68" s="2"/>
      <c r="BF68" s="2"/>
      <c r="BG68" s="6"/>
      <c r="BH68" s="4"/>
      <c r="BI68" s="2"/>
      <c r="BJ68" s="2"/>
      <c r="BK68" s="2"/>
      <c r="BL68" s="2"/>
      <c r="BM68" s="2"/>
      <c r="BN68" s="2"/>
      <c r="BO68" s="18"/>
      <c r="BP68" s="5"/>
      <c r="BQ68" s="2"/>
      <c r="BR68" s="2"/>
      <c r="BS68" s="2"/>
      <c r="BT68" s="2"/>
      <c r="BU68" s="2"/>
      <c r="BV68" s="2"/>
      <c r="BW68" s="18"/>
    </row>
    <row r="69" spans="2:82">
      <c r="B69" s="120"/>
      <c r="C69" s="142"/>
      <c r="D69" s="82"/>
      <c r="E69" s="133" t="s">
        <v>13</v>
      </c>
      <c r="F69" s="133" t="s">
        <v>25</v>
      </c>
      <c r="G69" s="133"/>
      <c r="H69" s="133" t="s">
        <v>16</v>
      </c>
      <c r="I69" s="168" t="s">
        <v>12</v>
      </c>
      <c r="J69" s="168" t="s">
        <v>26</v>
      </c>
      <c r="K69" s="21"/>
      <c r="L69" s="22"/>
      <c r="S69" s="21"/>
      <c r="T69" s="22"/>
      <c r="U69" s="115" t="s">
        <v>13</v>
      </c>
      <c r="V69" s="115" t="s">
        <v>25</v>
      </c>
      <c r="W69" s="115"/>
      <c r="X69" s="115" t="s">
        <v>16</v>
      </c>
      <c r="Y69" s="115" t="s">
        <v>12</v>
      </c>
      <c r="Z69" s="129" t="s">
        <v>26</v>
      </c>
      <c r="AA69" s="21"/>
      <c r="AB69" s="7"/>
      <c r="AC69" s="115" t="s">
        <v>13</v>
      </c>
      <c r="AD69" s="115" t="s">
        <v>25</v>
      </c>
      <c r="AE69" s="115"/>
      <c r="AF69" s="115" t="s">
        <v>16</v>
      </c>
      <c r="AG69" s="115" t="s">
        <v>12</v>
      </c>
      <c r="AH69" s="129" t="s">
        <v>26</v>
      </c>
      <c r="AI69" s="8"/>
      <c r="AJ69" s="12"/>
      <c r="AQ69" s="8"/>
      <c r="AR69" s="12"/>
      <c r="AY69" s="8"/>
      <c r="AZ69" s="12"/>
      <c r="BG69" s="8"/>
      <c r="BH69" s="12"/>
      <c r="BO69" s="11"/>
      <c r="BW69" s="11"/>
      <c r="BY69" s="172">
        <f>COUNTIF(E69:BV69,"HAD")</f>
        <v>3</v>
      </c>
      <c r="BZ69" s="172">
        <f>+Y71+AG71+AO71+I71</f>
        <v>6</v>
      </c>
      <c r="CA69" s="172">
        <f>+AK71+AC71+U71+E71</f>
        <v>48</v>
      </c>
      <c r="CB69" s="172">
        <f>AL71+AD71+BB71+F71+V71</f>
        <v>48</v>
      </c>
      <c r="CC69" s="172">
        <f>AM71+AE71+G71+W71+BS71</f>
        <v>48</v>
      </c>
      <c r="CD69" s="172">
        <f>X71+AF71+H71+BL71+BT71</f>
        <v>144</v>
      </c>
    </row>
    <row r="70" spans="2:82">
      <c r="B70" s="120"/>
      <c r="C70" s="142"/>
      <c r="D70" s="82"/>
      <c r="E70" s="133"/>
      <c r="F70" s="76" t="s">
        <v>27</v>
      </c>
      <c r="G70" s="76" t="s">
        <v>28</v>
      </c>
      <c r="H70" s="133"/>
      <c r="I70" s="169"/>
      <c r="J70" s="169"/>
      <c r="K70" s="21"/>
      <c r="L70" s="22"/>
      <c r="S70" s="21"/>
      <c r="T70" s="22"/>
      <c r="U70" s="115"/>
      <c r="V70" s="40" t="s">
        <v>27</v>
      </c>
      <c r="W70" s="40" t="s">
        <v>28</v>
      </c>
      <c r="X70" s="115"/>
      <c r="Y70" s="115"/>
      <c r="Z70" s="130"/>
      <c r="AA70" s="21"/>
      <c r="AB70" s="7"/>
      <c r="AC70" s="115"/>
      <c r="AD70" s="40" t="s">
        <v>27</v>
      </c>
      <c r="AE70" s="40" t="s">
        <v>28</v>
      </c>
      <c r="AF70" s="115"/>
      <c r="AG70" s="115"/>
      <c r="AH70" s="130"/>
      <c r="AI70" s="8"/>
      <c r="AJ70" s="12"/>
      <c r="AQ70" s="8"/>
      <c r="AR70" s="12"/>
      <c r="AY70" s="8"/>
      <c r="AZ70" s="12"/>
      <c r="BG70" s="8"/>
      <c r="BH70" s="12"/>
      <c r="BO70" s="11"/>
      <c r="BW70" s="11"/>
      <c r="BY70" s="172"/>
      <c r="BZ70" s="172"/>
      <c r="CA70" s="172"/>
      <c r="CB70" s="172"/>
      <c r="CC70" s="172"/>
      <c r="CD70" s="172"/>
    </row>
    <row r="71" spans="2:82">
      <c r="B71" s="120"/>
      <c r="C71" s="142"/>
      <c r="D71" s="82"/>
      <c r="E71" s="41">
        <v>16</v>
      </c>
      <c r="F71" s="41">
        <v>16</v>
      </c>
      <c r="G71" s="41">
        <v>16</v>
      </c>
      <c r="H71" s="41">
        <v>48</v>
      </c>
      <c r="I71" s="41">
        <v>2</v>
      </c>
      <c r="J71" s="41" t="s">
        <v>29</v>
      </c>
      <c r="K71" s="21"/>
      <c r="L71" s="22"/>
      <c r="S71" s="21"/>
      <c r="T71" s="22"/>
      <c r="U71" s="41">
        <v>8</v>
      </c>
      <c r="V71" s="41">
        <v>8</v>
      </c>
      <c r="W71" s="41">
        <v>8</v>
      </c>
      <c r="X71" s="41">
        <v>24</v>
      </c>
      <c r="Y71" s="41">
        <v>1</v>
      </c>
      <c r="Z71" s="41" t="s">
        <v>29</v>
      </c>
      <c r="AA71" s="21"/>
      <c r="AB71" s="7"/>
      <c r="AC71" s="41">
        <v>24</v>
      </c>
      <c r="AD71" s="41">
        <v>24</v>
      </c>
      <c r="AE71" s="41">
        <v>24</v>
      </c>
      <c r="AF71" s="41">
        <v>72</v>
      </c>
      <c r="AG71" s="41">
        <v>3</v>
      </c>
      <c r="AH71" s="41" t="s">
        <v>29</v>
      </c>
      <c r="AI71" s="8"/>
      <c r="AJ71" s="12"/>
      <c r="AQ71" s="8"/>
      <c r="AR71" s="12"/>
      <c r="AY71" s="8"/>
      <c r="AZ71" s="12"/>
      <c r="BG71" s="8"/>
      <c r="BH71" s="12"/>
      <c r="BO71" s="11"/>
      <c r="BW71" s="11"/>
      <c r="BY71" s="172"/>
      <c r="BZ71" s="172"/>
      <c r="CA71" s="172"/>
      <c r="CB71" s="172"/>
      <c r="CC71" s="172"/>
      <c r="CD71" s="172"/>
    </row>
    <row r="72" spans="2:82" ht="15.95" customHeight="1">
      <c r="B72" s="120"/>
      <c r="C72" s="142"/>
      <c r="D72" s="82"/>
      <c r="E72" s="134" t="s">
        <v>116</v>
      </c>
      <c r="F72" s="134"/>
      <c r="G72" s="134"/>
      <c r="H72" s="134"/>
      <c r="I72" s="134"/>
      <c r="J72" s="134"/>
      <c r="K72" s="8"/>
      <c r="L72" s="7"/>
      <c r="S72" s="8"/>
      <c r="T72" s="7"/>
      <c r="U72" s="116" t="s">
        <v>117</v>
      </c>
      <c r="V72" s="116"/>
      <c r="W72" s="116"/>
      <c r="X72" s="116"/>
      <c r="Y72" s="116"/>
      <c r="Z72" s="116"/>
      <c r="AA72" s="8"/>
      <c r="AB72" s="7"/>
      <c r="AC72" s="116" t="s">
        <v>118</v>
      </c>
      <c r="AD72" s="116"/>
      <c r="AE72" s="116"/>
      <c r="AF72" s="116"/>
      <c r="AG72" s="116"/>
      <c r="AH72" s="116"/>
      <c r="AI72" s="8"/>
      <c r="AJ72" s="12"/>
      <c r="AQ72" s="8"/>
      <c r="AR72" s="12"/>
      <c r="AY72" s="8"/>
      <c r="AZ72" s="12"/>
      <c r="BG72" s="8"/>
      <c r="BH72" s="12"/>
      <c r="BO72" s="11"/>
      <c r="BW72" s="11"/>
      <c r="BY72" s="172"/>
      <c r="BZ72" s="172"/>
      <c r="CA72" s="172"/>
      <c r="CB72" s="172"/>
      <c r="CC72" s="172"/>
      <c r="CD72" s="172"/>
    </row>
    <row r="73" spans="2:82">
      <c r="B73" s="120"/>
      <c r="C73" s="142"/>
      <c r="D73" s="82"/>
      <c r="E73" s="134"/>
      <c r="F73" s="134"/>
      <c r="G73" s="134"/>
      <c r="H73" s="134"/>
      <c r="I73" s="134"/>
      <c r="J73" s="134"/>
      <c r="K73" s="8"/>
      <c r="L73" s="7"/>
      <c r="S73" s="8"/>
      <c r="T73" s="7"/>
      <c r="U73" s="116"/>
      <c r="V73" s="116"/>
      <c r="W73" s="116"/>
      <c r="X73" s="116"/>
      <c r="Y73" s="116"/>
      <c r="Z73" s="116"/>
      <c r="AA73" s="8"/>
      <c r="AB73" s="7"/>
      <c r="AC73" s="116"/>
      <c r="AD73" s="116"/>
      <c r="AE73" s="116"/>
      <c r="AF73" s="116"/>
      <c r="AG73" s="116"/>
      <c r="AH73" s="116"/>
      <c r="AI73" s="8"/>
      <c r="AJ73" s="12"/>
      <c r="AQ73" s="8"/>
      <c r="AR73" s="12"/>
      <c r="AY73" s="8"/>
      <c r="AZ73" s="12"/>
      <c r="BG73" s="8"/>
      <c r="BH73" s="12"/>
      <c r="BO73" s="11"/>
      <c r="BW73" s="11"/>
      <c r="BY73" s="172"/>
      <c r="BZ73" s="172"/>
      <c r="CA73" s="172"/>
      <c r="CB73" s="172"/>
      <c r="CC73" s="172"/>
      <c r="CD73" s="172"/>
    </row>
    <row r="74" spans="2:82">
      <c r="B74" s="120"/>
      <c r="C74" s="143"/>
      <c r="D74" s="83"/>
      <c r="E74" s="25"/>
      <c r="F74" s="25"/>
      <c r="G74" s="25"/>
      <c r="H74" s="25"/>
      <c r="I74" s="25"/>
      <c r="J74" s="25"/>
      <c r="K74" s="32"/>
      <c r="L74" s="33"/>
      <c r="M74" s="25"/>
      <c r="N74" s="25"/>
      <c r="O74" s="25"/>
      <c r="P74" s="25"/>
      <c r="Q74" s="25"/>
      <c r="R74" s="25"/>
      <c r="S74" s="32"/>
      <c r="T74" s="33"/>
      <c r="U74" s="25"/>
      <c r="V74" s="25"/>
      <c r="W74" s="25"/>
      <c r="X74" s="25"/>
      <c r="Y74" s="25"/>
      <c r="Z74" s="25"/>
      <c r="AA74" s="32"/>
      <c r="AB74" s="33"/>
      <c r="AC74" s="25"/>
      <c r="AD74" s="25"/>
      <c r="AE74" s="25"/>
      <c r="AF74" s="25"/>
      <c r="AG74" s="25"/>
      <c r="AH74" s="25"/>
      <c r="AI74" s="32"/>
      <c r="AJ74" s="33"/>
      <c r="AK74" s="25"/>
      <c r="AL74" s="25"/>
      <c r="AM74" s="25"/>
      <c r="AN74" s="25"/>
      <c r="AO74" s="25"/>
      <c r="AP74" s="25"/>
      <c r="AQ74" s="32"/>
      <c r="AR74" s="33"/>
      <c r="AS74" s="25"/>
      <c r="AT74" s="25"/>
      <c r="AU74" s="25"/>
      <c r="AV74" s="25"/>
      <c r="AW74" s="25"/>
      <c r="AX74" s="25"/>
      <c r="AY74" s="32"/>
      <c r="AZ74" s="33"/>
      <c r="BA74" s="25"/>
      <c r="BB74" s="25"/>
      <c r="BC74" s="25"/>
      <c r="BD74" s="25"/>
      <c r="BE74" s="25"/>
      <c r="BF74" s="25"/>
      <c r="BG74" s="32"/>
      <c r="BH74" s="33"/>
      <c r="BI74" s="25"/>
      <c r="BJ74" s="25"/>
      <c r="BK74" s="25"/>
      <c r="BL74" s="25"/>
      <c r="BM74" s="25"/>
      <c r="BN74" s="25"/>
      <c r="BO74" s="34"/>
      <c r="BP74" s="31"/>
      <c r="BQ74" s="25"/>
      <c r="BR74" s="25"/>
      <c r="BS74" s="25"/>
      <c r="BT74" s="25"/>
      <c r="BU74" s="25"/>
      <c r="BV74" s="25"/>
      <c r="BW74" s="34"/>
    </row>
    <row r="75" spans="2:82" ht="12.95" customHeight="1">
      <c r="B75" s="120"/>
      <c r="C75" s="174" t="s">
        <v>119</v>
      </c>
      <c r="D75" s="84"/>
      <c r="E75" s="2"/>
      <c r="F75" s="2"/>
      <c r="G75" s="2"/>
      <c r="H75" s="2"/>
      <c r="I75" s="2"/>
      <c r="J75" s="2"/>
      <c r="K75" s="6"/>
      <c r="L75" s="4"/>
      <c r="M75" s="2" t="s">
        <v>120</v>
      </c>
      <c r="N75" s="2"/>
      <c r="O75" s="2"/>
      <c r="P75" s="2"/>
      <c r="Q75" s="2"/>
      <c r="R75" s="2"/>
      <c r="S75" s="6"/>
      <c r="T75" s="4"/>
      <c r="U75" s="2" t="s">
        <v>121</v>
      </c>
      <c r="V75" s="2"/>
      <c r="W75" s="2"/>
      <c r="X75" s="2"/>
      <c r="Y75" s="2"/>
      <c r="Z75" s="2"/>
      <c r="AA75" s="6"/>
      <c r="AB75" s="4"/>
      <c r="AC75" s="2"/>
      <c r="AD75" s="2"/>
      <c r="AE75" s="2"/>
      <c r="AF75" s="2"/>
      <c r="AG75" s="2"/>
      <c r="AH75" s="2"/>
      <c r="AI75" s="6"/>
      <c r="AJ75" s="4"/>
      <c r="AK75" s="2" t="s">
        <v>122</v>
      </c>
      <c r="AL75" s="2"/>
      <c r="AM75" s="2"/>
      <c r="AN75" s="2"/>
      <c r="AO75" s="2"/>
      <c r="AP75" s="2"/>
      <c r="AQ75" s="6"/>
      <c r="AR75" s="4"/>
      <c r="AS75" s="2"/>
      <c r="AT75" s="2"/>
      <c r="AU75" s="2"/>
      <c r="AV75" s="2"/>
      <c r="AW75" s="2"/>
      <c r="AX75" s="2"/>
      <c r="AY75" s="6"/>
      <c r="AZ75" s="4"/>
      <c r="BA75" s="2"/>
      <c r="BB75" s="2"/>
      <c r="BC75" s="2"/>
      <c r="BD75" s="2"/>
      <c r="BE75" s="2"/>
      <c r="BF75" s="2"/>
      <c r="BG75" s="6"/>
      <c r="BH75" s="4"/>
      <c r="BI75" s="2" t="s">
        <v>123</v>
      </c>
      <c r="BJ75" s="2"/>
      <c r="BK75" s="2"/>
      <c r="BL75" s="2"/>
      <c r="BM75" s="2"/>
      <c r="BN75" s="2"/>
      <c r="BO75" s="18"/>
      <c r="BP75" s="5"/>
      <c r="BQ75" s="2"/>
      <c r="BR75" s="2"/>
      <c r="BS75" s="2"/>
      <c r="BT75" s="2"/>
      <c r="BU75" s="2"/>
      <c r="BV75" s="2"/>
      <c r="BW75" s="18"/>
    </row>
    <row r="76" spans="2:82">
      <c r="B76" s="120"/>
      <c r="C76" s="175"/>
      <c r="D76" s="82"/>
      <c r="K76" s="8"/>
      <c r="L76" s="12"/>
      <c r="M76" s="108" t="s">
        <v>13</v>
      </c>
      <c r="N76" s="108" t="s">
        <v>25</v>
      </c>
      <c r="O76" s="108"/>
      <c r="P76" s="108" t="s">
        <v>16</v>
      </c>
      <c r="Q76" s="108" t="s">
        <v>12</v>
      </c>
      <c r="R76" s="109" t="s">
        <v>26</v>
      </c>
      <c r="S76" s="8"/>
      <c r="T76" s="7"/>
      <c r="U76" s="108" t="s">
        <v>13</v>
      </c>
      <c r="V76" s="108" t="s">
        <v>25</v>
      </c>
      <c r="W76" s="108"/>
      <c r="X76" s="108" t="s">
        <v>16</v>
      </c>
      <c r="Y76" s="108" t="s">
        <v>12</v>
      </c>
      <c r="Z76" s="109" t="s">
        <v>26</v>
      </c>
      <c r="AA76" s="21"/>
      <c r="AB76" s="22"/>
      <c r="AI76" s="21"/>
      <c r="AJ76" s="22"/>
      <c r="AK76" s="108" t="s">
        <v>13</v>
      </c>
      <c r="AL76" s="108" t="s">
        <v>25</v>
      </c>
      <c r="AM76" s="108"/>
      <c r="AN76" s="108" t="s">
        <v>16</v>
      </c>
      <c r="AO76" s="108" t="s">
        <v>12</v>
      </c>
      <c r="AP76" s="109" t="s">
        <v>26</v>
      </c>
      <c r="AQ76" s="21"/>
      <c r="AR76" s="22"/>
      <c r="AY76" s="8"/>
      <c r="AZ76" s="7"/>
      <c r="BG76" s="8"/>
      <c r="BH76" s="12"/>
      <c r="BI76" s="108" t="s">
        <v>13</v>
      </c>
      <c r="BJ76" s="108" t="s">
        <v>25</v>
      </c>
      <c r="BK76" s="108"/>
      <c r="BL76" s="108" t="s">
        <v>16</v>
      </c>
      <c r="BM76" s="108" t="s">
        <v>12</v>
      </c>
      <c r="BN76" s="109" t="s">
        <v>26</v>
      </c>
      <c r="BO76" s="11"/>
      <c r="BW76" s="11"/>
      <c r="BY76" s="172">
        <f>COUNTIF(K76:BV76,"HAD")</f>
        <v>4</v>
      </c>
      <c r="BZ76" s="172">
        <f>+Q78+Y78+AO78+BM78</f>
        <v>5</v>
      </c>
      <c r="CA76" s="172">
        <f>+AK78+U78+M78+BI78</f>
        <v>48</v>
      </c>
      <c r="CB76" s="172">
        <f>BJ78+AL78+V78+N78</f>
        <v>24</v>
      </c>
      <c r="CC76" s="172">
        <f>BK78+AM78+W78+O78</f>
        <v>24</v>
      </c>
      <c r="CD76" s="172">
        <f>BL78+AN78+X78+P78</f>
        <v>144</v>
      </c>
    </row>
    <row r="77" spans="2:82">
      <c r="B77" s="120"/>
      <c r="C77" s="175"/>
      <c r="D77" s="82"/>
      <c r="K77" s="8"/>
      <c r="L77" s="12"/>
      <c r="M77" s="108"/>
      <c r="N77" s="43" t="s">
        <v>27</v>
      </c>
      <c r="O77" s="43" t="s">
        <v>28</v>
      </c>
      <c r="P77" s="108"/>
      <c r="Q77" s="108"/>
      <c r="R77" s="110"/>
      <c r="S77" s="8"/>
      <c r="T77" s="7"/>
      <c r="U77" s="108"/>
      <c r="V77" s="43" t="s">
        <v>27</v>
      </c>
      <c r="W77" s="43" t="s">
        <v>28</v>
      </c>
      <c r="X77" s="108"/>
      <c r="Y77" s="108"/>
      <c r="Z77" s="110"/>
      <c r="AA77" s="21"/>
      <c r="AB77" s="22"/>
      <c r="AI77" s="21"/>
      <c r="AJ77" s="22"/>
      <c r="AK77" s="108"/>
      <c r="AL77" s="43" t="s">
        <v>27</v>
      </c>
      <c r="AM77" s="43" t="s">
        <v>28</v>
      </c>
      <c r="AN77" s="108"/>
      <c r="AO77" s="108"/>
      <c r="AP77" s="110"/>
      <c r="AQ77" s="21"/>
      <c r="AR77" s="22"/>
      <c r="AY77" s="8"/>
      <c r="AZ77" s="7"/>
      <c r="BG77" s="8"/>
      <c r="BH77" s="12"/>
      <c r="BI77" s="108"/>
      <c r="BJ77" s="43" t="s">
        <v>27</v>
      </c>
      <c r="BK77" s="43" t="s">
        <v>28</v>
      </c>
      <c r="BL77" s="108"/>
      <c r="BM77" s="108"/>
      <c r="BN77" s="110"/>
      <c r="BO77" s="11"/>
      <c r="BW77" s="11"/>
      <c r="BY77" s="172"/>
      <c r="BZ77" s="172"/>
      <c r="CA77" s="172"/>
      <c r="CB77" s="172"/>
      <c r="CC77" s="172"/>
      <c r="CD77" s="172"/>
    </row>
    <row r="78" spans="2:82">
      <c r="B78" s="120"/>
      <c r="C78" s="175"/>
      <c r="D78" s="82"/>
      <c r="K78" s="8"/>
      <c r="L78" s="12"/>
      <c r="M78" s="44">
        <v>8</v>
      </c>
      <c r="N78" s="44">
        <v>8</v>
      </c>
      <c r="O78" s="44">
        <v>8</v>
      </c>
      <c r="P78" s="44">
        <v>24</v>
      </c>
      <c r="Q78" s="44">
        <v>1</v>
      </c>
      <c r="R78" s="44" t="s">
        <v>29</v>
      </c>
      <c r="S78" s="8"/>
      <c r="T78" s="7"/>
      <c r="U78" s="44">
        <v>8</v>
      </c>
      <c r="V78" s="44">
        <v>8</v>
      </c>
      <c r="W78" s="44">
        <v>8</v>
      </c>
      <c r="X78" s="44">
        <v>24</v>
      </c>
      <c r="Y78" s="44">
        <v>1</v>
      </c>
      <c r="Z78" s="44" t="s">
        <v>29</v>
      </c>
      <c r="AA78" s="72"/>
      <c r="AB78" s="22"/>
      <c r="AI78" s="21"/>
      <c r="AJ78" s="22"/>
      <c r="AK78" s="74">
        <v>24</v>
      </c>
      <c r="AL78" s="74">
        <v>0</v>
      </c>
      <c r="AM78" s="74">
        <v>0</v>
      </c>
      <c r="AN78" s="74">
        <v>72</v>
      </c>
      <c r="AO78" s="74">
        <v>2</v>
      </c>
      <c r="AP78" s="74" t="s">
        <v>30</v>
      </c>
      <c r="AQ78" s="21"/>
      <c r="AR78" s="22"/>
      <c r="AY78" s="8"/>
      <c r="AZ78" s="7"/>
      <c r="BG78" s="8"/>
      <c r="BH78" s="12"/>
      <c r="BI78" s="74">
        <v>8</v>
      </c>
      <c r="BJ78" s="74">
        <v>8</v>
      </c>
      <c r="BK78" s="74">
        <v>8</v>
      </c>
      <c r="BL78" s="74">
        <v>24</v>
      </c>
      <c r="BM78" s="74">
        <v>1</v>
      </c>
      <c r="BN78" s="74" t="s">
        <v>29</v>
      </c>
      <c r="BO78" s="11"/>
      <c r="BW78" s="11"/>
      <c r="BY78" s="172"/>
      <c r="BZ78" s="172"/>
      <c r="CA78" s="172"/>
      <c r="CB78" s="172"/>
      <c r="CC78" s="172"/>
      <c r="CD78" s="172"/>
    </row>
    <row r="79" spans="2:82" ht="15.95" customHeight="1">
      <c r="B79" s="120"/>
      <c r="C79" s="175"/>
      <c r="D79" s="82"/>
      <c r="K79" s="8"/>
      <c r="L79" s="12"/>
      <c r="M79" s="116" t="s">
        <v>124</v>
      </c>
      <c r="N79" s="116"/>
      <c r="O79" s="116"/>
      <c r="P79" s="116"/>
      <c r="Q79" s="116"/>
      <c r="R79" s="116"/>
      <c r="S79" s="8"/>
      <c r="T79" s="7"/>
      <c r="U79" s="116" t="s">
        <v>125</v>
      </c>
      <c r="V79" s="116"/>
      <c r="W79" s="116"/>
      <c r="X79" s="116"/>
      <c r="Y79" s="116"/>
      <c r="Z79" s="116"/>
      <c r="AA79" s="8"/>
      <c r="AB79" s="7"/>
      <c r="AI79" s="8"/>
      <c r="AJ79" s="7"/>
      <c r="AK79" s="116" t="s">
        <v>126</v>
      </c>
      <c r="AL79" s="116"/>
      <c r="AM79" s="116"/>
      <c r="AN79" s="116"/>
      <c r="AO79" s="116"/>
      <c r="AP79" s="116"/>
      <c r="AQ79" s="8"/>
      <c r="AR79" s="7"/>
      <c r="AY79" s="8"/>
      <c r="AZ79" s="7"/>
      <c r="BG79" s="8"/>
      <c r="BH79" s="12"/>
      <c r="BI79" s="116" t="s">
        <v>127</v>
      </c>
      <c r="BJ79" s="116"/>
      <c r="BK79" s="116"/>
      <c r="BL79" s="116"/>
      <c r="BM79" s="116"/>
      <c r="BN79" s="116"/>
      <c r="BO79" s="11"/>
      <c r="BW79" s="11"/>
      <c r="BY79" s="172"/>
      <c r="BZ79" s="172"/>
      <c r="CA79" s="172"/>
      <c r="CB79" s="172"/>
      <c r="CC79" s="172"/>
      <c r="CD79" s="172"/>
    </row>
    <row r="80" spans="2:82">
      <c r="B80" s="120"/>
      <c r="C80" s="175"/>
      <c r="D80" s="82"/>
      <c r="K80" s="8"/>
      <c r="L80" s="12"/>
      <c r="M80" s="116"/>
      <c r="N80" s="116"/>
      <c r="O80" s="116"/>
      <c r="P80" s="116"/>
      <c r="Q80" s="116"/>
      <c r="R80" s="116"/>
      <c r="S80" s="8"/>
      <c r="T80" s="7"/>
      <c r="U80" s="116"/>
      <c r="V80" s="116"/>
      <c r="W80" s="116"/>
      <c r="X80" s="116"/>
      <c r="Y80" s="116"/>
      <c r="Z80" s="116"/>
      <c r="AA80" s="8"/>
      <c r="AB80" s="7"/>
      <c r="AI80" s="8"/>
      <c r="AJ80" s="7"/>
      <c r="AK80" s="116"/>
      <c r="AL80" s="116"/>
      <c r="AM80" s="116"/>
      <c r="AN80" s="116"/>
      <c r="AO80" s="116"/>
      <c r="AP80" s="116"/>
      <c r="AQ80" s="8"/>
      <c r="AR80" s="7"/>
      <c r="AY80" s="8"/>
      <c r="AZ80" s="7"/>
      <c r="BG80" s="8"/>
      <c r="BH80" s="12"/>
      <c r="BI80" s="116"/>
      <c r="BJ80" s="116"/>
      <c r="BK80" s="116"/>
      <c r="BL80" s="116"/>
      <c r="BM80" s="116"/>
      <c r="BN80" s="116"/>
      <c r="BO80" s="11"/>
      <c r="BW80" s="11"/>
      <c r="BY80" s="172"/>
      <c r="BZ80" s="172"/>
      <c r="CA80" s="172"/>
      <c r="CB80" s="172"/>
      <c r="CC80" s="172"/>
      <c r="CD80" s="172"/>
    </row>
    <row r="81" spans="2:82">
      <c r="B81" s="120"/>
      <c r="C81" s="176"/>
      <c r="D81" s="83"/>
      <c r="E81" s="25"/>
      <c r="F81" s="25"/>
      <c r="G81" s="25"/>
      <c r="H81" s="25"/>
      <c r="I81" s="25"/>
      <c r="J81" s="25"/>
      <c r="K81" s="32"/>
      <c r="L81" s="33"/>
      <c r="M81" s="25"/>
      <c r="N81" s="25"/>
      <c r="O81" s="25"/>
      <c r="P81" s="25"/>
      <c r="Q81" s="25"/>
      <c r="R81" s="25"/>
      <c r="S81" s="32"/>
      <c r="T81" s="33"/>
      <c r="U81" s="25"/>
      <c r="V81" s="25"/>
      <c r="W81" s="25"/>
      <c r="X81" s="25"/>
      <c r="Y81" s="25"/>
      <c r="Z81" s="25"/>
      <c r="AA81" s="32"/>
      <c r="AB81" s="33"/>
      <c r="AC81" s="25"/>
      <c r="AD81" s="25"/>
      <c r="AE81" s="25"/>
      <c r="AF81" s="25"/>
      <c r="AG81" s="25"/>
      <c r="AH81" s="25"/>
      <c r="AI81" s="32"/>
      <c r="AJ81" s="33"/>
      <c r="AK81" s="25"/>
      <c r="AL81" s="25"/>
      <c r="AM81" s="25"/>
      <c r="AN81" s="25"/>
      <c r="AO81" s="25"/>
      <c r="AP81" s="25"/>
      <c r="AQ81" s="32"/>
      <c r="AR81" s="33"/>
      <c r="AS81" s="25"/>
      <c r="AT81" s="25"/>
      <c r="AU81" s="25"/>
      <c r="AV81" s="25"/>
      <c r="AW81" s="25"/>
      <c r="AX81" s="25"/>
      <c r="AY81" s="32"/>
      <c r="AZ81" s="33"/>
      <c r="BA81" s="25"/>
      <c r="BB81" s="25"/>
      <c r="BC81" s="25"/>
      <c r="BD81" s="25"/>
      <c r="BE81" s="25"/>
      <c r="BF81" s="25"/>
      <c r="BG81" s="32"/>
      <c r="BH81" s="33"/>
      <c r="BI81" s="25"/>
      <c r="BJ81" s="25"/>
      <c r="BK81" s="25"/>
      <c r="BL81" s="25"/>
      <c r="BM81" s="25"/>
      <c r="BN81" s="25"/>
      <c r="BO81" s="34"/>
      <c r="BP81" s="31"/>
      <c r="BQ81" s="25"/>
      <c r="BR81" s="25"/>
      <c r="BS81" s="25"/>
      <c r="BT81" s="25"/>
      <c r="BU81" s="25"/>
      <c r="BV81" s="25"/>
      <c r="BW81" s="34"/>
    </row>
    <row r="82" spans="2:82" ht="12.95" customHeight="1">
      <c r="B82" s="120"/>
      <c r="C82" s="163" t="s">
        <v>128</v>
      </c>
      <c r="D82" s="82"/>
      <c r="K82" s="8"/>
      <c r="L82" s="7"/>
      <c r="S82" s="8"/>
      <c r="T82" s="7"/>
      <c r="AA82" s="8"/>
      <c r="AB82" s="7"/>
      <c r="AI82" s="8"/>
      <c r="AJ82" s="7"/>
      <c r="AQ82" s="8"/>
      <c r="AR82" s="7"/>
      <c r="AY82" s="8"/>
      <c r="AZ82" s="7"/>
      <c r="BA82" t="s">
        <v>129</v>
      </c>
      <c r="BG82" s="8"/>
      <c r="BH82" s="7"/>
      <c r="BO82" s="11"/>
      <c r="BP82" s="1"/>
      <c r="BW82" s="11"/>
    </row>
    <row r="83" spans="2:82" ht="12.95" customHeight="1">
      <c r="B83" s="120"/>
      <c r="C83" s="163"/>
      <c r="D83" s="82"/>
      <c r="K83" s="8"/>
      <c r="L83" s="7"/>
      <c r="S83" s="8"/>
      <c r="T83" s="7"/>
      <c r="AA83" s="8"/>
      <c r="AB83" s="7"/>
      <c r="AI83" s="8"/>
      <c r="AJ83" s="7"/>
      <c r="AQ83" s="8"/>
      <c r="AR83" s="7"/>
      <c r="AY83" s="8"/>
      <c r="AZ83" s="7"/>
      <c r="BA83" s="111" t="s">
        <v>13</v>
      </c>
      <c r="BB83" s="111" t="s">
        <v>25</v>
      </c>
      <c r="BC83" s="111"/>
      <c r="BD83" s="111" t="s">
        <v>16</v>
      </c>
      <c r="BE83" s="111" t="s">
        <v>12</v>
      </c>
      <c r="BF83" s="170" t="s">
        <v>26</v>
      </c>
      <c r="BG83" s="8"/>
      <c r="BH83" s="7"/>
      <c r="BO83" s="11"/>
      <c r="BP83" s="1"/>
      <c r="BW83" s="11"/>
      <c r="BY83" s="172">
        <f>COUNTIF(E88:BN89,"HAD")+COUNTIF(E95:BN96,"HAD")+COUNTIF(E83:BH84,"HAD")</f>
        <v>6</v>
      </c>
      <c r="BZ83" s="172">
        <f>+BE91+BE85+BM97+BE97+AW97+AW91</f>
        <v>12</v>
      </c>
      <c r="CA83" s="172">
        <f>+BA91+AS91+BA85+BQ90+BQ97+BI97+BA97+AS97</f>
        <v>144</v>
      </c>
      <c r="CB83" s="172">
        <f>F90+N90+V90+AD90+AL90+AT91+AT97+BB85+BR90+F97+N97+V97+AD97+AL97+BB97+BJ97+BR97</f>
        <v>0</v>
      </c>
      <c r="CC83" s="172">
        <f>G90+O90+W90+AE90+AM90+AU91+AU97+BC85+BS90+G97+O97+W97+AE97+AM97+BC97+BK97+BS97</f>
        <v>0</v>
      </c>
      <c r="CD83" s="172">
        <f>H88+P90+X90+AF90+AN90+AV91+AV97+BD85+BT90+H97+P97+X97+AF97+AN97+BD97+BL97+BD91</f>
        <v>432</v>
      </c>
    </row>
    <row r="84" spans="2:82" ht="12.95" customHeight="1">
      <c r="B84" s="120"/>
      <c r="C84" s="163"/>
      <c r="D84" s="82"/>
      <c r="K84" s="8"/>
      <c r="L84" s="7"/>
      <c r="S84" s="8"/>
      <c r="T84" s="7"/>
      <c r="AA84" s="8"/>
      <c r="AB84" s="7"/>
      <c r="AI84" s="8"/>
      <c r="AJ84" s="7"/>
      <c r="AQ84" s="8"/>
      <c r="AR84" s="7"/>
      <c r="AY84" s="8"/>
      <c r="AZ84" s="7"/>
      <c r="BA84" s="111"/>
      <c r="BB84" s="45" t="s">
        <v>27</v>
      </c>
      <c r="BC84" s="45" t="s">
        <v>28</v>
      </c>
      <c r="BD84" s="111"/>
      <c r="BE84" s="111"/>
      <c r="BF84" s="171"/>
      <c r="BG84" s="8"/>
      <c r="BH84" s="7"/>
      <c r="BO84" s="11"/>
      <c r="BP84" s="1"/>
      <c r="BW84" s="11"/>
      <c r="BY84" s="172"/>
      <c r="BZ84" s="172"/>
      <c r="CA84" s="172"/>
      <c r="CB84" s="172"/>
      <c r="CC84" s="172"/>
      <c r="CD84" s="172"/>
    </row>
    <row r="85" spans="2:82" ht="12.95" customHeight="1">
      <c r="B85" s="120"/>
      <c r="C85" s="163"/>
      <c r="D85" s="82"/>
      <c r="K85" s="8"/>
      <c r="L85" s="7"/>
      <c r="S85" s="8"/>
      <c r="T85" s="7"/>
      <c r="AA85" s="8"/>
      <c r="AB85" s="7"/>
      <c r="AI85" s="8"/>
      <c r="AJ85" s="7"/>
      <c r="AQ85" s="8"/>
      <c r="AR85" s="7"/>
      <c r="AY85" s="8"/>
      <c r="AZ85" s="7"/>
      <c r="BA85" s="46">
        <v>24</v>
      </c>
      <c r="BB85" s="46">
        <v>0</v>
      </c>
      <c r="BC85" s="46">
        <v>0</v>
      </c>
      <c r="BD85" s="46">
        <v>72</v>
      </c>
      <c r="BE85" s="46">
        <v>2</v>
      </c>
      <c r="BF85" s="46" t="s">
        <v>130</v>
      </c>
      <c r="BG85" s="8"/>
      <c r="BH85" s="7"/>
      <c r="BO85" s="11"/>
      <c r="BP85" s="1"/>
      <c r="BW85" s="11"/>
      <c r="BY85" s="172"/>
      <c r="BZ85" s="172"/>
      <c r="CA85" s="172"/>
      <c r="CB85" s="172"/>
      <c r="CC85" s="172"/>
      <c r="CD85" s="172"/>
    </row>
    <row r="86" spans="2:82" ht="12.95" customHeight="1">
      <c r="B86" s="120"/>
      <c r="C86" s="163"/>
      <c r="D86" s="82"/>
      <c r="K86" s="8"/>
      <c r="L86" s="7"/>
      <c r="S86" s="8"/>
      <c r="T86" s="7"/>
      <c r="AA86" s="8"/>
      <c r="AB86" s="7"/>
      <c r="AI86" s="8"/>
      <c r="AJ86" s="7"/>
      <c r="AQ86" s="8"/>
      <c r="AR86" s="7"/>
      <c r="AY86" s="8"/>
      <c r="AZ86" s="7"/>
      <c r="BA86" s="136" t="s">
        <v>131</v>
      </c>
      <c r="BB86" s="136"/>
      <c r="BC86" s="136"/>
      <c r="BD86" s="136"/>
      <c r="BE86" s="136"/>
      <c r="BF86" s="136"/>
      <c r="BG86" s="8"/>
      <c r="BH86" s="7"/>
      <c r="BO86" s="11"/>
      <c r="BP86" s="1"/>
      <c r="BW86" s="11"/>
      <c r="BY86" s="172"/>
      <c r="BZ86" s="172"/>
      <c r="CA86" s="172"/>
      <c r="CB86" s="172"/>
      <c r="CC86" s="172"/>
      <c r="CD86" s="172"/>
    </row>
    <row r="87" spans="2:82" ht="12.95" customHeight="1">
      <c r="B87" s="120"/>
      <c r="C87" s="163"/>
      <c r="D87" s="82"/>
      <c r="K87" s="8"/>
      <c r="L87" s="7"/>
      <c r="S87" s="8"/>
      <c r="T87" s="7"/>
      <c r="AA87" s="8"/>
      <c r="AB87" s="7"/>
      <c r="AI87" s="8"/>
      <c r="AJ87" s="7"/>
      <c r="AQ87" s="8"/>
      <c r="AR87" s="7"/>
      <c r="AY87" s="8"/>
      <c r="AZ87" s="7"/>
      <c r="BA87" s="136"/>
      <c r="BB87" s="136"/>
      <c r="BC87" s="136"/>
      <c r="BD87" s="136"/>
      <c r="BE87" s="136"/>
      <c r="BF87" s="136"/>
      <c r="BG87" s="8"/>
      <c r="BH87" s="7"/>
      <c r="BO87" s="11"/>
      <c r="BP87" s="1"/>
      <c r="BW87" s="11"/>
      <c r="BY87" s="172"/>
      <c r="BZ87" s="172"/>
      <c r="CA87" s="172"/>
      <c r="CB87" s="172"/>
      <c r="CC87" s="172"/>
      <c r="CD87" s="172"/>
    </row>
    <row r="88" spans="2:82" ht="16.5" customHeight="1">
      <c r="B88" s="120"/>
      <c r="C88" s="163"/>
      <c r="D88" s="82"/>
      <c r="K88" s="8"/>
      <c r="L88" s="12"/>
      <c r="S88" s="8"/>
      <c r="T88" s="12"/>
      <c r="AA88" s="8"/>
      <c r="AB88" s="12"/>
      <c r="AI88" s="8"/>
      <c r="AJ88" s="12"/>
      <c r="AQ88" s="8"/>
      <c r="AR88" s="12"/>
      <c r="AS88" t="s">
        <v>132</v>
      </c>
      <c r="AY88" s="8"/>
      <c r="AZ88" s="7"/>
      <c r="BA88" t="s">
        <v>133</v>
      </c>
      <c r="BG88" s="21"/>
      <c r="BH88" s="22"/>
      <c r="BO88" s="85"/>
      <c r="BP88" s="24"/>
      <c r="BW88" s="11"/>
      <c r="BY88" s="172"/>
      <c r="BZ88" s="172"/>
      <c r="CA88" s="172"/>
      <c r="CB88" s="172"/>
      <c r="CC88" s="172"/>
      <c r="CD88" s="172"/>
    </row>
    <row r="89" spans="2:82" ht="16.5" customHeight="1">
      <c r="B89" s="120"/>
      <c r="C89" s="163"/>
      <c r="D89" s="82"/>
      <c r="K89" s="8"/>
      <c r="L89" s="12"/>
      <c r="S89" s="8"/>
      <c r="T89" s="12"/>
      <c r="AA89" s="8"/>
      <c r="AB89" s="12"/>
      <c r="AI89" s="8"/>
      <c r="AJ89" s="12"/>
      <c r="AQ89" s="8"/>
      <c r="AR89" s="12"/>
      <c r="AS89" s="111" t="s">
        <v>13</v>
      </c>
      <c r="AT89" s="111" t="s">
        <v>25</v>
      </c>
      <c r="AU89" s="111"/>
      <c r="AV89" s="111" t="s">
        <v>16</v>
      </c>
      <c r="AW89" s="111" t="s">
        <v>12</v>
      </c>
      <c r="AX89" s="170" t="s">
        <v>26</v>
      </c>
      <c r="AY89" s="8"/>
      <c r="AZ89" s="7"/>
      <c r="BA89" s="111" t="s">
        <v>13</v>
      </c>
      <c r="BB89" s="111" t="s">
        <v>25</v>
      </c>
      <c r="BC89" s="111"/>
      <c r="BD89" s="111" t="s">
        <v>16</v>
      </c>
      <c r="BE89" s="111" t="s">
        <v>12</v>
      </c>
      <c r="BF89" s="170" t="s">
        <v>26</v>
      </c>
      <c r="BG89" s="21"/>
      <c r="BH89" s="22"/>
      <c r="BO89" s="85"/>
      <c r="BP89" s="24"/>
      <c r="BW89" s="11"/>
      <c r="BY89" s="172"/>
      <c r="BZ89" s="172"/>
      <c r="CA89" s="172"/>
      <c r="CB89" s="172"/>
      <c r="CC89" s="172"/>
      <c r="CD89" s="172"/>
    </row>
    <row r="90" spans="2:82">
      <c r="B90" s="120"/>
      <c r="C90" s="163"/>
      <c r="D90" s="82"/>
      <c r="K90" s="8"/>
      <c r="L90" s="12"/>
      <c r="S90" s="8"/>
      <c r="T90" s="12"/>
      <c r="AA90" s="8"/>
      <c r="AB90" s="12"/>
      <c r="AI90" s="8"/>
      <c r="AJ90" s="12"/>
      <c r="AQ90" s="8"/>
      <c r="AR90" s="12"/>
      <c r="AS90" s="111"/>
      <c r="AT90" s="45" t="s">
        <v>27</v>
      </c>
      <c r="AU90" s="45" t="s">
        <v>28</v>
      </c>
      <c r="AV90" s="111"/>
      <c r="AW90" s="111"/>
      <c r="AX90" s="171"/>
      <c r="AY90" s="8"/>
      <c r="AZ90" s="7"/>
      <c r="BA90" s="111"/>
      <c r="BB90" s="45" t="s">
        <v>27</v>
      </c>
      <c r="BC90" s="45" t="s">
        <v>28</v>
      </c>
      <c r="BD90" s="111"/>
      <c r="BE90" s="111"/>
      <c r="BF90" s="171"/>
      <c r="BG90" s="21"/>
      <c r="BH90" s="22"/>
      <c r="BO90" s="85"/>
      <c r="BP90" s="24"/>
      <c r="BW90" s="11"/>
      <c r="BY90" s="172"/>
      <c r="BZ90" s="172"/>
      <c r="CA90" s="172"/>
      <c r="CB90" s="172"/>
      <c r="CC90" s="172"/>
      <c r="CD90" s="172"/>
    </row>
    <row r="91" spans="2:82" ht="15.95" customHeight="1">
      <c r="B91" s="120"/>
      <c r="C91" s="163"/>
      <c r="D91" s="82"/>
      <c r="K91" s="8"/>
      <c r="L91" s="12"/>
      <c r="S91" s="8"/>
      <c r="T91" s="12"/>
      <c r="AA91" s="8"/>
      <c r="AB91" s="12"/>
      <c r="AI91" s="8"/>
      <c r="AJ91" s="12"/>
      <c r="AQ91" s="8"/>
      <c r="AR91" s="12"/>
      <c r="AS91" s="46">
        <v>24</v>
      </c>
      <c r="AT91" s="46">
        <v>0</v>
      </c>
      <c r="AU91" s="46">
        <v>0</v>
      </c>
      <c r="AV91" s="46">
        <v>72</v>
      </c>
      <c r="AW91" s="46">
        <v>2</v>
      </c>
      <c r="AX91" s="46" t="s">
        <v>130</v>
      </c>
      <c r="AY91" s="8"/>
      <c r="AZ91" s="7"/>
      <c r="BA91" s="46">
        <v>24</v>
      </c>
      <c r="BB91" s="46">
        <v>0</v>
      </c>
      <c r="BC91" s="46">
        <v>0</v>
      </c>
      <c r="BD91" s="46">
        <v>72</v>
      </c>
      <c r="BE91" s="46">
        <v>2</v>
      </c>
      <c r="BF91" s="46" t="s">
        <v>130</v>
      </c>
      <c r="BG91" s="8"/>
      <c r="BH91" s="7"/>
      <c r="BO91" s="11"/>
      <c r="BP91" s="1"/>
      <c r="BW91" s="11"/>
      <c r="BY91" s="172"/>
      <c r="BZ91" s="172"/>
      <c r="CA91" s="172"/>
      <c r="CB91" s="172"/>
      <c r="CC91" s="172"/>
      <c r="CD91" s="172"/>
    </row>
    <row r="92" spans="2:82">
      <c r="B92" s="120"/>
      <c r="C92" s="163"/>
      <c r="D92" s="82"/>
      <c r="K92" s="8"/>
      <c r="L92" s="12"/>
      <c r="S92" s="8"/>
      <c r="T92" s="12"/>
      <c r="AA92" s="8"/>
      <c r="AB92" s="12"/>
      <c r="AI92" s="8"/>
      <c r="AJ92" s="12"/>
      <c r="AQ92" s="8"/>
      <c r="AR92" s="12"/>
      <c r="AS92" s="136" t="s">
        <v>134</v>
      </c>
      <c r="AT92" s="136"/>
      <c r="AU92" s="136"/>
      <c r="AV92" s="136"/>
      <c r="AW92" s="136"/>
      <c r="AX92" s="136"/>
      <c r="AY92" s="8"/>
      <c r="AZ92" s="7"/>
      <c r="BA92" s="136" t="s">
        <v>135</v>
      </c>
      <c r="BB92" s="136"/>
      <c r="BC92" s="136"/>
      <c r="BD92" s="136"/>
      <c r="BE92" s="136"/>
      <c r="BF92" s="136"/>
      <c r="BG92" s="8"/>
      <c r="BH92" s="7"/>
      <c r="BO92" s="11"/>
      <c r="BP92" s="1"/>
      <c r="BW92" s="11"/>
      <c r="BY92" s="172"/>
      <c r="BZ92" s="172"/>
      <c r="CA92" s="172"/>
      <c r="CB92" s="172"/>
      <c r="CC92" s="172"/>
      <c r="CD92" s="172"/>
    </row>
    <row r="93" spans="2:82">
      <c r="B93" s="120"/>
      <c r="C93" s="163"/>
      <c r="D93" s="82"/>
      <c r="K93" s="8"/>
      <c r="L93" s="12"/>
      <c r="S93" s="8"/>
      <c r="T93" s="12"/>
      <c r="AA93" s="8"/>
      <c r="AB93" s="12"/>
      <c r="AI93" s="8"/>
      <c r="AJ93" s="12"/>
      <c r="AQ93" s="8"/>
      <c r="AR93" s="12"/>
      <c r="AS93" s="136"/>
      <c r="AT93" s="136"/>
      <c r="AU93" s="136"/>
      <c r="AV93" s="136"/>
      <c r="AW93" s="136"/>
      <c r="AX93" s="136"/>
      <c r="AY93" s="8"/>
      <c r="AZ93" s="7"/>
      <c r="BA93" s="136"/>
      <c r="BB93" s="136"/>
      <c r="BC93" s="136"/>
      <c r="BD93" s="136"/>
      <c r="BE93" s="136"/>
      <c r="BF93" s="136"/>
      <c r="BG93" s="8"/>
      <c r="BH93" s="7"/>
      <c r="BO93" s="11"/>
      <c r="BP93" s="1"/>
      <c r="BW93" s="11"/>
      <c r="BY93" s="172"/>
      <c r="BZ93" s="172"/>
      <c r="CA93" s="172"/>
      <c r="CB93" s="172"/>
      <c r="CC93" s="172"/>
      <c r="CD93" s="172"/>
    </row>
    <row r="94" spans="2:82" ht="12.95" customHeight="1">
      <c r="B94" s="120"/>
      <c r="C94" s="163"/>
      <c r="D94" s="82"/>
      <c r="K94" s="8"/>
      <c r="L94" s="12"/>
      <c r="S94" s="8"/>
      <c r="T94" s="12"/>
      <c r="AA94" s="8"/>
      <c r="AB94" s="12"/>
      <c r="AI94" s="8"/>
      <c r="AJ94" s="12"/>
      <c r="AQ94" s="8"/>
      <c r="AR94" s="12"/>
      <c r="AS94" t="s">
        <v>136</v>
      </c>
      <c r="AY94" s="8"/>
      <c r="AZ94" s="7"/>
      <c r="BA94" t="s">
        <v>137</v>
      </c>
      <c r="BG94" s="8"/>
      <c r="BH94" s="7"/>
      <c r="BI94" t="s">
        <v>138</v>
      </c>
      <c r="BO94" s="11"/>
      <c r="BP94" s="1"/>
      <c r="BW94" s="11"/>
      <c r="BY94" s="172"/>
      <c r="BZ94" s="172"/>
      <c r="CA94" s="172"/>
      <c r="CB94" s="172"/>
      <c r="CC94" s="172"/>
      <c r="CD94" s="172"/>
    </row>
    <row r="95" spans="2:82">
      <c r="B95" s="120"/>
      <c r="C95" s="163"/>
      <c r="D95" s="82"/>
      <c r="K95" s="8"/>
      <c r="L95" s="12"/>
      <c r="S95" s="8"/>
      <c r="T95" s="12"/>
      <c r="AA95" s="8"/>
      <c r="AB95" s="12"/>
      <c r="AI95" s="8"/>
      <c r="AJ95" s="12"/>
      <c r="AQ95" s="8"/>
      <c r="AR95" s="12"/>
      <c r="AS95" s="111" t="s">
        <v>13</v>
      </c>
      <c r="AT95" s="111" t="s">
        <v>25</v>
      </c>
      <c r="AU95" s="111"/>
      <c r="AV95" s="111" t="s">
        <v>16</v>
      </c>
      <c r="AW95" s="111" t="s">
        <v>12</v>
      </c>
      <c r="AX95" s="170" t="s">
        <v>26</v>
      </c>
      <c r="AY95" s="8"/>
      <c r="AZ95" s="7"/>
      <c r="BA95" s="111" t="s">
        <v>13</v>
      </c>
      <c r="BB95" s="111" t="s">
        <v>25</v>
      </c>
      <c r="BC95" s="111"/>
      <c r="BD95" s="111" t="s">
        <v>16</v>
      </c>
      <c r="BE95" s="111" t="s">
        <v>12</v>
      </c>
      <c r="BF95" s="170" t="s">
        <v>26</v>
      </c>
      <c r="BG95" s="21"/>
      <c r="BH95" s="22"/>
      <c r="BI95" s="111" t="s">
        <v>13</v>
      </c>
      <c r="BJ95" s="111" t="s">
        <v>25</v>
      </c>
      <c r="BK95" s="111"/>
      <c r="BL95" s="111" t="s">
        <v>16</v>
      </c>
      <c r="BM95" s="111" t="s">
        <v>12</v>
      </c>
      <c r="BN95" s="170" t="s">
        <v>26</v>
      </c>
      <c r="BO95" s="85"/>
      <c r="BP95" s="24"/>
      <c r="BW95" s="11"/>
      <c r="BY95" s="172"/>
      <c r="BZ95" s="172"/>
      <c r="CA95" s="172"/>
      <c r="CB95" s="172"/>
      <c r="CC95" s="172"/>
      <c r="CD95" s="172"/>
    </row>
    <row r="96" spans="2:82">
      <c r="B96" s="120"/>
      <c r="C96" s="163"/>
      <c r="D96" s="82"/>
      <c r="K96" s="8"/>
      <c r="L96" s="12"/>
      <c r="S96" s="8"/>
      <c r="T96" s="12"/>
      <c r="AA96" s="8"/>
      <c r="AB96" s="12"/>
      <c r="AI96" s="8"/>
      <c r="AJ96" s="12"/>
      <c r="AQ96" s="8"/>
      <c r="AR96" s="12"/>
      <c r="AS96" s="111"/>
      <c r="AT96" s="45" t="s">
        <v>27</v>
      </c>
      <c r="AU96" s="45" t="s">
        <v>28</v>
      </c>
      <c r="AV96" s="111"/>
      <c r="AW96" s="111"/>
      <c r="AX96" s="171"/>
      <c r="AY96" s="8"/>
      <c r="AZ96" s="7"/>
      <c r="BA96" s="111"/>
      <c r="BB96" s="45" t="s">
        <v>27</v>
      </c>
      <c r="BC96" s="45" t="s">
        <v>28</v>
      </c>
      <c r="BD96" s="111"/>
      <c r="BE96" s="111"/>
      <c r="BF96" s="171"/>
      <c r="BG96" s="21"/>
      <c r="BH96" s="22"/>
      <c r="BI96" s="111"/>
      <c r="BJ96" s="45" t="s">
        <v>27</v>
      </c>
      <c r="BK96" s="45" t="s">
        <v>28</v>
      </c>
      <c r="BL96" s="111"/>
      <c r="BM96" s="111"/>
      <c r="BN96" s="171"/>
      <c r="BO96" s="85"/>
      <c r="BP96" s="24"/>
      <c r="BW96" s="11"/>
      <c r="BY96" s="172"/>
      <c r="BZ96" s="172"/>
      <c r="CA96" s="172"/>
      <c r="CB96" s="172"/>
      <c r="CC96" s="172"/>
      <c r="CD96" s="172"/>
    </row>
    <row r="97" spans="2:82">
      <c r="B97" s="120"/>
      <c r="C97" s="163"/>
      <c r="D97" s="82"/>
      <c r="K97" s="8"/>
      <c r="L97" s="12"/>
      <c r="S97" s="8"/>
      <c r="T97" s="12"/>
      <c r="AA97" s="8"/>
      <c r="AB97" s="12"/>
      <c r="AI97" s="8"/>
      <c r="AJ97" s="12"/>
      <c r="AQ97" s="8"/>
      <c r="AR97" s="12"/>
      <c r="AS97" s="46">
        <v>24</v>
      </c>
      <c r="AT97" s="46">
        <v>0</v>
      </c>
      <c r="AU97" s="46">
        <v>0</v>
      </c>
      <c r="AV97" s="46">
        <v>72</v>
      </c>
      <c r="AW97" s="46">
        <v>2</v>
      </c>
      <c r="AX97" s="46" t="s">
        <v>130</v>
      </c>
      <c r="AY97" s="8"/>
      <c r="AZ97" s="7"/>
      <c r="BA97" s="46">
        <v>24</v>
      </c>
      <c r="BB97" s="46">
        <v>0</v>
      </c>
      <c r="BC97" s="46">
        <v>0</v>
      </c>
      <c r="BD97" s="46">
        <v>72</v>
      </c>
      <c r="BE97" s="46">
        <v>2</v>
      </c>
      <c r="BF97" s="46" t="s">
        <v>130</v>
      </c>
      <c r="BG97" s="21"/>
      <c r="BH97" s="22"/>
      <c r="BI97" s="46">
        <v>24</v>
      </c>
      <c r="BJ97" s="46">
        <v>0</v>
      </c>
      <c r="BK97" s="46">
        <v>0</v>
      </c>
      <c r="BL97" s="46">
        <v>72</v>
      </c>
      <c r="BM97" s="46">
        <v>2</v>
      </c>
      <c r="BN97" s="46" t="s">
        <v>130</v>
      </c>
      <c r="BO97" s="85"/>
      <c r="BP97" s="24"/>
      <c r="BW97" s="11"/>
      <c r="BY97" s="172"/>
      <c r="BZ97" s="172"/>
      <c r="CA97" s="172"/>
      <c r="CB97" s="172"/>
      <c r="CC97" s="172"/>
      <c r="CD97" s="172"/>
    </row>
    <row r="98" spans="2:82" ht="15.95" customHeight="1">
      <c r="B98" s="120"/>
      <c r="C98" s="163"/>
      <c r="D98" s="82"/>
      <c r="K98" s="8"/>
      <c r="L98" s="12"/>
      <c r="S98" s="8"/>
      <c r="T98" s="12"/>
      <c r="AA98" s="8"/>
      <c r="AB98" s="12"/>
      <c r="AI98" s="8"/>
      <c r="AJ98" s="12"/>
      <c r="AQ98" s="8"/>
      <c r="AR98" s="12"/>
      <c r="AS98" s="136" t="s">
        <v>139</v>
      </c>
      <c r="AT98" s="136"/>
      <c r="AU98" s="136"/>
      <c r="AV98" s="136"/>
      <c r="AW98" s="136"/>
      <c r="AX98" s="136"/>
      <c r="AY98" s="8"/>
      <c r="AZ98" s="7"/>
      <c r="BA98" s="136" t="s">
        <v>140</v>
      </c>
      <c r="BB98" s="136"/>
      <c r="BC98" s="136"/>
      <c r="BD98" s="136"/>
      <c r="BE98" s="136"/>
      <c r="BF98" s="136"/>
      <c r="BG98" s="8"/>
      <c r="BH98" s="7"/>
      <c r="BI98" s="136" t="s">
        <v>141</v>
      </c>
      <c r="BJ98" s="136"/>
      <c r="BK98" s="136"/>
      <c r="BL98" s="136"/>
      <c r="BM98" s="136"/>
      <c r="BN98" s="136"/>
      <c r="BO98" s="11"/>
      <c r="BP98" s="1"/>
      <c r="BW98" s="11"/>
      <c r="BY98" s="172"/>
      <c r="BZ98" s="172"/>
      <c r="CA98" s="172"/>
      <c r="CB98" s="172"/>
      <c r="CC98" s="172"/>
      <c r="CD98" s="172"/>
    </row>
    <row r="99" spans="2:82">
      <c r="B99" s="120"/>
      <c r="C99" s="163"/>
      <c r="D99" s="82"/>
      <c r="K99" s="8"/>
      <c r="L99" s="12"/>
      <c r="S99" s="8"/>
      <c r="T99" s="12"/>
      <c r="AA99" s="8"/>
      <c r="AB99" s="12"/>
      <c r="AI99" s="8"/>
      <c r="AJ99" s="12"/>
      <c r="AQ99" s="8"/>
      <c r="AR99" s="12"/>
      <c r="AS99" s="136"/>
      <c r="AT99" s="136"/>
      <c r="AU99" s="136"/>
      <c r="AV99" s="136"/>
      <c r="AW99" s="136"/>
      <c r="AX99" s="136"/>
      <c r="AY99" s="8"/>
      <c r="AZ99" s="7"/>
      <c r="BA99" s="136"/>
      <c r="BB99" s="136"/>
      <c r="BC99" s="136"/>
      <c r="BD99" s="136"/>
      <c r="BE99" s="136"/>
      <c r="BF99" s="136"/>
      <c r="BG99" s="8"/>
      <c r="BH99" s="7"/>
      <c r="BI99" s="136"/>
      <c r="BJ99" s="136"/>
      <c r="BK99" s="136"/>
      <c r="BL99" s="136"/>
      <c r="BM99" s="136"/>
      <c r="BN99" s="136"/>
      <c r="BO99" s="11"/>
      <c r="BP99" s="1"/>
      <c r="BW99" s="11"/>
      <c r="BY99" s="172"/>
      <c r="BZ99" s="172"/>
      <c r="CA99" s="172"/>
      <c r="CB99" s="172"/>
      <c r="CC99" s="172"/>
      <c r="CD99" s="172"/>
    </row>
    <row r="100" spans="2:82" ht="15.95" thickBot="1">
      <c r="B100" s="120"/>
      <c r="C100" s="164"/>
      <c r="D100" s="86"/>
      <c r="E100" s="27"/>
      <c r="F100" s="27"/>
      <c r="G100" s="27"/>
      <c r="H100" s="27"/>
      <c r="I100" s="27"/>
      <c r="J100" s="27"/>
      <c r="K100" s="28"/>
      <c r="L100" s="29"/>
      <c r="M100" s="27"/>
      <c r="N100" s="27"/>
      <c r="O100" s="27"/>
      <c r="P100" s="27"/>
      <c r="Q100" s="27"/>
      <c r="R100" s="27"/>
      <c r="S100" s="28"/>
      <c r="T100" s="29"/>
      <c r="U100" s="27"/>
      <c r="V100" s="27"/>
      <c r="W100" s="27"/>
      <c r="X100" s="27"/>
      <c r="Y100" s="27"/>
      <c r="Z100" s="27"/>
      <c r="AA100" s="28"/>
      <c r="AB100" s="29"/>
      <c r="AC100" s="27"/>
      <c r="AD100" s="27"/>
      <c r="AE100" s="27"/>
      <c r="AF100" s="27"/>
      <c r="AG100" s="27"/>
      <c r="AH100" s="27"/>
      <c r="AI100" s="28"/>
      <c r="AJ100" s="29"/>
      <c r="AK100" s="27"/>
      <c r="AL100" s="27"/>
      <c r="AM100" s="27"/>
      <c r="AN100" s="27"/>
      <c r="AO100" s="27"/>
      <c r="AP100" s="27"/>
      <c r="AQ100" s="28"/>
      <c r="AR100" s="29"/>
      <c r="AS100" s="27"/>
      <c r="AT100" s="27"/>
      <c r="AU100" s="27"/>
      <c r="AV100" s="27"/>
      <c r="AW100" s="27"/>
      <c r="AX100" s="27"/>
      <c r="AY100" s="28"/>
      <c r="AZ100" s="29"/>
      <c r="BA100" s="27"/>
      <c r="BB100" s="27"/>
      <c r="BC100" s="27"/>
      <c r="BD100" s="27"/>
      <c r="BE100" s="27"/>
      <c r="BF100" s="27"/>
      <c r="BG100" s="28"/>
      <c r="BH100" s="29"/>
      <c r="BI100" s="27"/>
      <c r="BJ100" s="27"/>
      <c r="BK100" s="27"/>
      <c r="BL100" s="27"/>
      <c r="BM100" s="27"/>
      <c r="BN100" s="27"/>
      <c r="BO100" s="30"/>
      <c r="BP100" s="26"/>
      <c r="BQ100" s="27"/>
      <c r="BR100" s="27"/>
      <c r="BS100" s="27"/>
      <c r="BT100" s="27"/>
      <c r="BU100" s="27"/>
      <c r="BV100" s="27"/>
      <c r="BW100" s="30"/>
    </row>
    <row r="101" spans="2:82" ht="15.95" thickBot="1"/>
    <row r="102" spans="2:82" ht="21" customHeight="1">
      <c r="B102" s="160" t="s">
        <v>142</v>
      </c>
      <c r="C102" s="51" t="s">
        <v>13</v>
      </c>
      <c r="E102" s="158">
        <f>SUMIF(E$6:E$100,"&gt;0")</f>
        <v>144</v>
      </c>
      <c r="F102" s="158"/>
      <c r="G102" s="158"/>
      <c r="H102" s="158"/>
      <c r="I102" s="158"/>
      <c r="J102" s="158"/>
      <c r="M102" s="158">
        <f>SUMIF(M$6:M$100,"&gt;0")</f>
        <v>172</v>
      </c>
      <c r="N102" s="158"/>
      <c r="O102" s="158"/>
      <c r="P102" s="158"/>
      <c r="Q102" s="158"/>
      <c r="R102" s="158"/>
      <c r="U102" s="158">
        <f>SUMIF(U$6:U$100,"&gt;0")</f>
        <v>148</v>
      </c>
      <c r="V102" s="158"/>
      <c r="W102" s="158"/>
      <c r="X102" s="158"/>
      <c r="Y102" s="158"/>
      <c r="Z102" s="158"/>
      <c r="AC102" s="158">
        <f>SUMIF(AC$6:AC$100,"&gt;0")</f>
        <v>148</v>
      </c>
      <c r="AD102" s="158"/>
      <c r="AE102" s="158"/>
      <c r="AF102" s="158"/>
      <c r="AG102" s="158"/>
      <c r="AH102" s="158"/>
      <c r="AK102" s="158">
        <f>SUMIF(AK$6:AK$100,"&gt;0")</f>
        <v>148</v>
      </c>
      <c r="AL102" s="158"/>
      <c r="AM102" s="158"/>
      <c r="AN102" s="158"/>
      <c r="AO102" s="158"/>
      <c r="AP102" s="158"/>
      <c r="AS102" s="158">
        <f>SUMIF(AS$6:AS$100,"&gt;0")</f>
        <v>144</v>
      </c>
      <c r="AT102" s="158"/>
      <c r="AU102" s="158"/>
      <c r="AV102" s="158"/>
      <c r="AW102" s="158"/>
      <c r="AX102" s="158"/>
      <c r="BA102" s="158">
        <f>SUMIF(BA$6:BA$100,"&gt;0")</f>
        <v>152</v>
      </c>
      <c r="BB102" s="158"/>
      <c r="BC102" s="158"/>
      <c r="BD102" s="158"/>
      <c r="BE102" s="158"/>
      <c r="BF102" s="158"/>
      <c r="BI102" s="158">
        <f>SUMIF(BI$6:BI$100,"&gt;0")</f>
        <v>136</v>
      </c>
      <c r="BJ102" s="158"/>
      <c r="BK102" s="158"/>
      <c r="BL102" s="158"/>
      <c r="BM102" s="158"/>
      <c r="BN102" s="158"/>
      <c r="BQ102" s="189">
        <f>BQ57+BI64+BQ71+BQ78+BQ90+BQ97</f>
        <v>32</v>
      </c>
      <c r="BR102" s="190"/>
      <c r="BS102" s="190"/>
      <c r="BT102" s="190"/>
      <c r="BU102" s="190"/>
      <c r="BV102" s="191"/>
      <c r="BZ102">
        <f>SUM(BZ6:BZ99)</f>
        <v>132</v>
      </c>
    </row>
    <row r="103" spans="2:82" ht="21" customHeight="1">
      <c r="B103" s="161"/>
      <c r="C103" s="52" t="s">
        <v>14</v>
      </c>
      <c r="E103" s="158">
        <f>SUMIF(F$5:F$99,"&gt;0")</f>
        <v>120</v>
      </c>
      <c r="F103" s="158"/>
      <c r="G103" s="158"/>
      <c r="H103" s="158"/>
      <c r="I103" s="158"/>
      <c r="J103" s="158"/>
      <c r="M103" s="158">
        <f>SUMIF(N$5:N$99,"&gt;0")</f>
        <v>64</v>
      </c>
      <c r="N103" s="158"/>
      <c r="O103" s="158"/>
      <c r="P103" s="158"/>
      <c r="Q103" s="158"/>
      <c r="R103" s="158"/>
      <c r="U103" s="158">
        <f>SUMIF(V$5:V$99,"&gt;0")</f>
        <v>112</v>
      </c>
      <c r="V103" s="158"/>
      <c r="W103" s="158"/>
      <c r="X103" s="158"/>
      <c r="Y103" s="158"/>
      <c r="Z103" s="158"/>
      <c r="AC103" s="158">
        <f>SUMIF(AD$5:AD$99,"&gt;0")</f>
        <v>112</v>
      </c>
      <c r="AD103" s="158"/>
      <c r="AE103" s="158"/>
      <c r="AF103" s="158"/>
      <c r="AG103" s="158"/>
      <c r="AH103" s="158"/>
      <c r="AK103" s="158">
        <f>SUMIF(AL$5:AL$99,"&gt;0")</f>
        <v>88</v>
      </c>
      <c r="AL103" s="158"/>
      <c r="AM103" s="158"/>
      <c r="AN103" s="158"/>
      <c r="AO103" s="158"/>
      <c r="AP103" s="158"/>
      <c r="AS103" s="158">
        <f>SUMIF(AT$5:AT$99,"&gt;0")</f>
        <v>96</v>
      </c>
      <c r="AT103" s="158"/>
      <c r="AU103" s="158"/>
      <c r="AV103" s="158"/>
      <c r="AW103" s="158"/>
      <c r="AX103" s="158"/>
      <c r="BA103" s="158">
        <f>SUMIF(BB$5:BB$99,"&gt;0")</f>
        <v>80</v>
      </c>
      <c r="BB103" s="158"/>
      <c r="BC103" s="158"/>
      <c r="BD103" s="158"/>
      <c r="BE103" s="158"/>
      <c r="BF103" s="158"/>
      <c r="BI103" s="158">
        <f>SUMIF(BJ$5:BJ$99,"&gt;0")</f>
        <v>112</v>
      </c>
      <c r="BJ103" s="158"/>
      <c r="BK103" s="158"/>
      <c r="BL103" s="158"/>
      <c r="BM103" s="158"/>
      <c r="BN103" s="158"/>
      <c r="BQ103" s="189">
        <f>BR57+BJ64+BR71+BR78+BR90+BR97</f>
        <v>32</v>
      </c>
      <c r="BR103" s="190"/>
      <c r="BS103" s="190"/>
      <c r="BT103" s="190"/>
      <c r="BU103" s="190"/>
      <c r="BV103" s="191"/>
    </row>
    <row r="104" spans="2:82" ht="21" customHeight="1">
      <c r="B104" s="161"/>
      <c r="C104" s="52" t="s">
        <v>15</v>
      </c>
      <c r="E104" s="158">
        <f>SUMIF(G$6:G$100,"&gt;0")</f>
        <v>120</v>
      </c>
      <c r="F104" s="158"/>
      <c r="G104" s="158"/>
      <c r="H104" s="158"/>
      <c r="I104" s="158"/>
      <c r="J104" s="158"/>
      <c r="M104" s="158">
        <f>SUMIF(O$6:O$100,"&gt;0")</f>
        <v>64</v>
      </c>
      <c r="N104" s="158"/>
      <c r="O104" s="158"/>
      <c r="P104" s="158"/>
      <c r="Q104" s="158"/>
      <c r="R104" s="158"/>
      <c r="U104" s="158">
        <f>SUMIF(W$6:W$100,"&gt;0")</f>
        <v>112</v>
      </c>
      <c r="V104" s="158"/>
      <c r="W104" s="158"/>
      <c r="X104" s="158"/>
      <c r="Y104" s="158"/>
      <c r="Z104" s="158"/>
      <c r="AC104" s="158">
        <f>SUMIF(AE$6:AE$100,"&gt;0")</f>
        <v>112</v>
      </c>
      <c r="AD104" s="158"/>
      <c r="AE104" s="158"/>
      <c r="AF104" s="158"/>
      <c r="AG104" s="158"/>
      <c r="AH104" s="158"/>
      <c r="AK104" s="158">
        <f>SUMIF(AM$6:AM$100,"&gt;0")</f>
        <v>88</v>
      </c>
      <c r="AL104" s="158"/>
      <c r="AM104" s="158"/>
      <c r="AN104" s="158"/>
      <c r="AO104" s="158"/>
      <c r="AP104" s="158"/>
      <c r="AS104" s="158">
        <f>SUMIF(AU$6:AU$100,"&gt;0")</f>
        <v>96</v>
      </c>
      <c r="AT104" s="158"/>
      <c r="AU104" s="158"/>
      <c r="AV104" s="158"/>
      <c r="AW104" s="158"/>
      <c r="AX104" s="158"/>
      <c r="BA104" s="158">
        <f>SUMIF(BC$6:BC$100,"&gt;0")</f>
        <v>80</v>
      </c>
      <c r="BB104" s="158"/>
      <c r="BC104" s="158"/>
      <c r="BD104" s="158"/>
      <c r="BE104" s="158"/>
      <c r="BF104" s="158"/>
      <c r="BI104" s="158">
        <f>SUMIF(BK$6:BK$100,"&gt;0")</f>
        <v>112</v>
      </c>
      <c r="BJ104" s="158"/>
      <c r="BK104" s="158"/>
      <c r="BL104" s="158"/>
      <c r="BM104" s="158"/>
      <c r="BN104" s="158"/>
      <c r="BQ104" s="189">
        <f>BS57+BK64+BS71+BS78+BS90+BS97</f>
        <v>32</v>
      </c>
      <c r="BR104" s="190"/>
      <c r="BS104" s="190"/>
      <c r="BT104" s="190"/>
      <c r="BU104" s="190"/>
      <c r="BV104" s="191"/>
    </row>
    <row r="105" spans="2:82" ht="21" customHeight="1">
      <c r="B105" s="161"/>
      <c r="C105" s="52" t="s">
        <v>16</v>
      </c>
      <c r="E105" s="158">
        <f>SUMIF(H$6:H$100,"&gt;0")</f>
        <v>432</v>
      </c>
      <c r="F105" s="158"/>
      <c r="G105" s="158"/>
      <c r="H105" s="158"/>
      <c r="I105" s="158"/>
      <c r="J105" s="158"/>
      <c r="M105" s="158">
        <f>SUMIF(P$6:P$100,"&gt;0")</f>
        <v>516</v>
      </c>
      <c r="N105" s="158"/>
      <c r="O105" s="158"/>
      <c r="P105" s="158"/>
      <c r="Q105" s="158"/>
      <c r="R105" s="158"/>
      <c r="U105" s="158">
        <f>SUMIF(X$6:X$100,"&gt;0")</f>
        <v>444</v>
      </c>
      <c r="V105" s="158"/>
      <c r="W105" s="158"/>
      <c r="X105" s="158"/>
      <c r="Y105" s="158"/>
      <c r="Z105" s="158"/>
      <c r="AC105" s="158">
        <f>SUMIF(AF$6:AF$100,"&gt;0")</f>
        <v>444</v>
      </c>
      <c r="AD105" s="158"/>
      <c r="AE105" s="158"/>
      <c r="AF105" s="158"/>
      <c r="AG105" s="158"/>
      <c r="AH105" s="158"/>
      <c r="AK105" s="158">
        <f>SUMIF(AN$6:AN$100,"&gt;0")</f>
        <v>444</v>
      </c>
      <c r="AL105" s="158"/>
      <c r="AM105" s="158"/>
      <c r="AN105" s="158"/>
      <c r="AO105" s="158"/>
      <c r="AP105" s="158"/>
      <c r="AS105" s="158">
        <f>SUMIF(AV$6:AV$100,"&gt;0")</f>
        <v>432</v>
      </c>
      <c r="AT105" s="158"/>
      <c r="AU105" s="158"/>
      <c r="AV105" s="158"/>
      <c r="AW105" s="158"/>
      <c r="AX105" s="158"/>
      <c r="BA105" s="158">
        <f>SUMIF(BD$6:BD$100,"&gt;0")</f>
        <v>456</v>
      </c>
      <c r="BB105" s="158"/>
      <c r="BC105" s="158"/>
      <c r="BD105" s="158"/>
      <c r="BE105" s="158"/>
      <c r="BF105" s="158"/>
      <c r="BI105" s="158">
        <f>SUMIF(BL$6:BL$100,"&gt;0")</f>
        <v>408</v>
      </c>
      <c r="BJ105" s="158"/>
      <c r="BK105" s="158"/>
      <c r="BL105" s="158"/>
      <c r="BM105" s="158"/>
      <c r="BN105" s="158"/>
      <c r="BQ105" s="189">
        <f>BT57+BL64+BT71+BT78+BT90+BT97</f>
        <v>96</v>
      </c>
      <c r="BR105" s="190"/>
      <c r="BS105" s="190"/>
      <c r="BT105" s="190"/>
      <c r="BU105" s="190"/>
      <c r="BV105" s="191"/>
    </row>
    <row r="106" spans="2:82" ht="21" customHeight="1" thickBot="1">
      <c r="B106" s="162"/>
      <c r="C106" s="53" t="s">
        <v>12</v>
      </c>
      <c r="E106" s="159">
        <f>SUMIF(I$6:I$100,"&gt;0")</f>
        <v>17</v>
      </c>
      <c r="F106" s="159"/>
      <c r="G106" s="159"/>
      <c r="H106" s="159"/>
      <c r="I106" s="159"/>
      <c r="J106" s="159"/>
      <c r="M106" s="159">
        <f>SUMIF(Q$6:Q$100,"&gt;0")</f>
        <v>17</v>
      </c>
      <c r="N106" s="159"/>
      <c r="O106" s="159"/>
      <c r="P106" s="159"/>
      <c r="Q106" s="159"/>
      <c r="R106" s="159"/>
      <c r="U106" s="159">
        <f>SUMIF(Y$6:Y$100,"&gt;0")</f>
        <v>17</v>
      </c>
      <c r="V106" s="159"/>
      <c r="W106" s="159"/>
      <c r="X106" s="159"/>
      <c r="Y106" s="159"/>
      <c r="Z106" s="159"/>
      <c r="AC106" s="159">
        <f>SUMIF(AG$6:AG$100,"&gt;0")</f>
        <v>17</v>
      </c>
      <c r="AD106" s="159"/>
      <c r="AE106" s="159"/>
      <c r="AF106" s="159"/>
      <c r="AG106" s="159"/>
      <c r="AH106" s="159"/>
      <c r="AK106" s="159">
        <f>SUMIF(AO$6:AO$100,"&gt;0")</f>
        <v>16</v>
      </c>
      <c r="AL106" s="159"/>
      <c r="AM106" s="159"/>
      <c r="AN106" s="159"/>
      <c r="AO106" s="159"/>
      <c r="AP106" s="159"/>
      <c r="AS106" s="159">
        <f>SUMIF(AW$6:AW$100,"&gt;0")</f>
        <v>16</v>
      </c>
      <c r="AT106" s="159"/>
      <c r="AU106" s="159"/>
      <c r="AV106" s="159"/>
      <c r="AW106" s="159"/>
      <c r="AX106" s="159"/>
      <c r="BA106" s="159">
        <f>SUMIF(BE$6:BE$100,"&gt;0")</f>
        <v>16</v>
      </c>
      <c r="BB106" s="159"/>
      <c r="BC106" s="159"/>
      <c r="BD106" s="159"/>
      <c r="BE106" s="159"/>
      <c r="BF106" s="159"/>
      <c r="BI106" s="159">
        <f>SUMIF(BM$6:BM$100,"&gt;0")</f>
        <v>16</v>
      </c>
      <c r="BJ106" s="159"/>
      <c r="BK106" s="159"/>
      <c r="BL106" s="159"/>
      <c r="BM106" s="159"/>
      <c r="BN106" s="159"/>
      <c r="BQ106" s="195">
        <f>BU57+BM64+BU71+BU78+BU90+BU97</f>
        <v>4</v>
      </c>
      <c r="BR106" s="196"/>
      <c r="BS106" s="196"/>
      <c r="BT106" s="196"/>
      <c r="BU106" s="196"/>
      <c r="BV106" s="197"/>
      <c r="BY106">
        <f>SUM(E106:BN106)</f>
        <v>132</v>
      </c>
    </row>
    <row r="107" spans="2:82" s="35" customFormat="1" ht="24.75" customHeight="1" thickBot="1">
      <c r="B107" s="153" t="s">
        <v>143</v>
      </c>
      <c r="C107" s="154"/>
      <c r="D107" s="9"/>
      <c r="E107" s="155">
        <f>COUNTIF(E5:E99,"=HAD")</f>
        <v>7</v>
      </c>
      <c r="F107" s="156"/>
      <c r="G107" s="156"/>
      <c r="H107" s="156"/>
      <c r="I107" s="156"/>
      <c r="J107" s="157"/>
      <c r="M107" s="155">
        <f>COUNTIF(M6:M99,"=HAD")</f>
        <v>7</v>
      </c>
      <c r="N107" s="156"/>
      <c r="O107" s="156"/>
      <c r="P107" s="156"/>
      <c r="Q107" s="156"/>
      <c r="R107" s="157"/>
      <c r="U107" s="155">
        <f>COUNTIF(U6:U99,"=HAD")</f>
        <v>7</v>
      </c>
      <c r="V107" s="156"/>
      <c r="W107" s="156"/>
      <c r="X107" s="156"/>
      <c r="Y107" s="156"/>
      <c r="Z107" s="157"/>
      <c r="AC107" s="155">
        <f>COUNTIF(AC6:AC99,"=HAD")</f>
        <v>7</v>
      </c>
      <c r="AD107" s="156"/>
      <c r="AE107" s="156"/>
      <c r="AF107" s="156"/>
      <c r="AG107" s="156"/>
      <c r="AH107" s="157"/>
      <c r="AK107" s="155">
        <f>COUNTIF(AK5:AK99,"=HAD")</f>
        <v>7</v>
      </c>
      <c r="AL107" s="156"/>
      <c r="AM107" s="156"/>
      <c r="AN107" s="156"/>
      <c r="AO107" s="156"/>
      <c r="AP107" s="157"/>
      <c r="AS107" s="155">
        <f>COUNTIF(AS5:AS99,"=HAD")</f>
        <v>6</v>
      </c>
      <c r="AT107" s="156"/>
      <c r="AU107" s="156"/>
      <c r="AV107" s="156"/>
      <c r="AW107" s="156"/>
      <c r="AX107" s="157"/>
      <c r="BA107" s="155">
        <f>COUNTIF(BA4:BA99,"=HAD")</f>
        <v>7</v>
      </c>
      <c r="BB107" s="156"/>
      <c r="BC107" s="156"/>
      <c r="BD107" s="156"/>
      <c r="BE107" s="156"/>
      <c r="BF107" s="157"/>
      <c r="BI107" s="155">
        <f>COUNTIF(BI5:BI99,"=HAD")</f>
        <v>6</v>
      </c>
      <c r="BJ107" s="156"/>
      <c r="BK107" s="156"/>
      <c r="BL107" s="156"/>
      <c r="BM107" s="156"/>
      <c r="BN107" s="157"/>
      <c r="BQ107" s="155">
        <f>COUNTIF(BQ55:BQ99,"=HAD")</f>
        <v>0</v>
      </c>
      <c r="BR107" s="156"/>
      <c r="BS107" s="156"/>
      <c r="BT107" s="156"/>
      <c r="BU107" s="156"/>
      <c r="BV107" s="157"/>
    </row>
    <row r="108" spans="2:82" ht="15.95" thickBot="1"/>
    <row r="109" spans="2:82" s="19" customFormat="1" ht="15.95" thickBot="1">
      <c r="B109" s="185" t="s">
        <v>144</v>
      </c>
      <c r="C109" s="186"/>
      <c r="D109" s="186"/>
      <c r="E109" s="186"/>
      <c r="F109" s="186"/>
      <c r="G109" s="186"/>
      <c r="H109" s="186"/>
      <c r="I109" s="186"/>
      <c r="J109" s="186"/>
      <c r="K109" s="186"/>
      <c r="L109" s="187"/>
      <c r="O109" s="104" t="s">
        <v>145</v>
      </c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6"/>
      <c r="AA109" s="20"/>
      <c r="AB109" s="20"/>
      <c r="AC109" s="20"/>
      <c r="AD109" s="20"/>
      <c r="AE109" s="20"/>
    </row>
    <row r="110" spans="2:82">
      <c r="B110" s="54" t="s">
        <v>146</v>
      </c>
      <c r="C110" s="55" t="s">
        <v>147</v>
      </c>
      <c r="D110" s="182" t="s">
        <v>26</v>
      </c>
      <c r="E110" s="182"/>
      <c r="F110" s="182"/>
      <c r="G110" s="183" t="s">
        <v>148</v>
      </c>
      <c r="H110" s="183"/>
      <c r="I110" s="183"/>
      <c r="J110" s="183"/>
      <c r="K110" s="183"/>
      <c r="L110" s="184"/>
      <c r="O110" s="92"/>
      <c r="P110" s="95" t="s">
        <v>149</v>
      </c>
      <c r="Q110" s="96"/>
      <c r="R110" s="96"/>
      <c r="S110" s="96"/>
      <c r="T110" s="96"/>
      <c r="U110" s="96"/>
      <c r="V110" s="96"/>
      <c r="W110" s="96"/>
      <c r="X110" s="96"/>
      <c r="Y110" s="96"/>
      <c r="Z110" s="97"/>
    </row>
    <row r="111" spans="2:82" ht="30.95">
      <c r="B111" s="56" t="s">
        <v>150</v>
      </c>
      <c r="C111" s="57" t="s">
        <v>151</v>
      </c>
      <c r="D111" s="188" t="s">
        <v>30</v>
      </c>
      <c r="E111" s="188"/>
      <c r="F111" s="188"/>
      <c r="G111" s="180" t="s">
        <v>152</v>
      </c>
      <c r="H111" s="180"/>
      <c r="I111" s="180"/>
      <c r="J111" s="180"/>
      <c r="K111" s="180"/>
      <c r="L111" s="181"/>
      <c r="O111" s="93"/>
      <c r="P111" s="98" t="s">
        <v>153</v>
      </c>
      <c r="Q111" s="99"/>
      <c r="R111" s="99"/>
      <c r="S111" s="99"/>
      <c r="T111" s="99"/>
      <c r="U111" s="99"/>
      <c r="V111" s="99"/>
      <c r="W111" s="99"/>
      <c r="X111" s="99"/>
      <c r="Y111" s="99"/>
      <c r="Z111" s="100"/>
    </row>
    <row r="112" spans="2:82" ht="32.25" customHeight="1" thickBot="1">
      <c r="B112" s="58" t="s">
        <v>154</v>
      </c>
      <c r="C112" s="57" t="s">
        <v>155</v>
      </c>
      <c r="D112" s="188" t="s">
        <v>29</v>
      </c>
      <c r="E112" s="188"/>
      <c r="F112" s="188"/>
      <c r="G112" s="180" t="s">
        <v>156</v>
      </c>
      <c r="H112" s="180"/>
      <c r="I112" s="180"/>
      <c r="J112" s="180"/>
      <c r="K112" s="180"/>
      <c r="L112" s="181"/>
      <c r="O112" s="94"/>
      <c r="P112" s="101" t="s">
        <v>157</v>
      </c>
      <c r="Q112" s="102"/>
      <c r="R112" s="102"/>
      <c r="S112" s="102"/>
      <c r="T112" s="102"/>
      <c r="U112" s="102"/>
      <c r="V112" s="102"/>
      <c r="W112" s="102"/>
      <c r="X112" s="102"/>
      <c r="Y112" s="102"/>
      <c r="Z112" s="103"/>
    </row>
    <row r="113" spans="2:39" ht="31.5" thickBot="1">
      <c r="B113" s="59" t="s">
        <v>158</v>
      </c>
      <c r="C113" s="60" t="s">
        <v>159</v>
      </c>
      <c r="D113" s="177" t="s">
        <v>160</v>
      </c>
      <c r="E113" s="177"/>
      <c r="F113" s="177"/>
      <c r="G113" s="178" t="s">
        <v>161</v>
      </c>
      <c r="H113" s="178"/>
      <c r="I113" s="178"/>
      <c r="J113" s="178"/>
      <c r="K113" s="178"/>
      <c r="L113" s="179"/>
      <c r="AM113" s="19"/>
    </row>
    <row r="114" spans="2:39" ht="15.95" thickBot="1">
      <c r="AM114" s="19"/>
    </row>
    <row r="115" spans="2:39" ht="24.75" customHeight="1">
      <c r="B115" s="144" t="s">
        <v>162</v>
      </c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6"/>
    </row>
    <row r="116" spans="2:39" ht="18.75" customHeight="1">
      <c r="B116" s="147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9"/>
    </row>
    <row r="117" spans="2:39" ht="18.75" customHeight="1" thickBot="1">
      <c r="B117" s="150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2"/>
    </row>
    <row r="121" spans="2:39">
      <c r="C121" s="1"/>
    </row>
    <row r="122" spans="2:39">
      <c r="C122" s="1"/>
    </row>
    <row r="123" spans="2:39">
      <c r="C123" s="1"/>
    </row>
    <row r="124" spans="2:39">
      <c r="C124" s="1"/>
    </row>
  </sheetData>
  <mergeCells count="470">
    <mergeCell ref="C2:BN2"/>
    <mergeCell ref="BY83:BY99"/>
    <mergeCell ref="BZ83:BZ99"/>
    <mergeCell ref="CA83:CA99"/>
    <mergeCell ref="CB83:CB99"/>
    <mergeCell ref="CC83:CC99"/>
    <mergeCell ref="CD83:CD99"/>
    <mergeCell ref="BY26:BY45"/>
    <mergeCell ref="BZ26:BZ45"/>
    <mergeCell ref="CA26:CA45"/>
    <mergeCell ref="CB26:CB45"/>
    <mergeCell ref="CC26:CC45"/>
    <mergeCell ref="CD26:CD45"/>
    <mergeCell ref="BY6:BY17"/>
    <mergeCell ref="BZ6:BZ17"/>
    <mergeCell ref="CA6:CA17"/>
    <mergeCell ref="CB6:CB17"/>
    <mergeCell ref="CC6:CC17"/>
    <mergeCell ref="CD6:CD17"/>
    <mergeCell ref="C26:C46"/>
    <mergeCell ref="CC55:CC59"/>
    <mergeCell ref="CC62:CC66"/>
    <mergeCell ref="CC69:CC73"/>
    <mergeCell ref="CC76:CC80"/>
    <mergeCell ref="C47:C53"/>
    <mergeCell ref="AS48:AS49"/>
    <mergeCell ref="AT48:AU48"/>
    <mergeCell ref="AV48:AV49"/>
    <mergeCell ref="AW48:AW49"/>
    <mergeCell ref="AX48:AX49"/>
    <mergeCell ref="AS51:AX52"/>
    <mergeCell ref="E55:E56"/>
    <mergeCell ref="F55:G55"/>
    <mergeCell ref="H55:H56"/>
    <mergeCell ref="E51:J52"/>
    <mergeCell ref="M51:R52"/>
    <mergeCell ref="U51:Z52"/>
    <mergeCell ref="J55:J56"/>
    <mergeCell ref="M55:M56"/>
    <mergeCell ref="N55:O55"/>
    <mergeCell ref="J48:J49"/>
    <mergeCell ref="X48:X49"/>
    <mergeCell ref="Y48:Y49"/>
    <mergeCell ref="Z48:Z49"/>
    <mergeCell ref="BP3:BW3"/>
    <mergeCell ref="BI41:BI42"/>
    <mergeCell ref="BJ41:BK41"/>
    <mergeCell ref="BL41:BL42"/>
    <mergeCell ref="BM41:BM42"/>
    <mergeCell ref="BN41:BN42"/>
    <mergeCell ref="CD20:CD24"/>
    <mergeCell ref="CC20:CC24"/>
    <mergeCell ref="BI37:BN38"/>
    <mergeCell ref="BI27:BI28"/>
    <mergeCell ref="BJ27:BK27"/>
    <mergeCell ref="BL27:BL28"/>
    <mergeCell ref="BM27:BM28"/>
    <mergeCell ref="BN27:BN28"/>
    <mergeCell ref="BI30:BN31"/>
    <mergeCell ref="BY20:BY24"/>
    <mergeCell ref="BZ20:BZ24"/>
    <mergeCell ref="CA20:CA24"/>
    <mergeCell ref="CB20:CB24"/>
    <mergeCell ref="BI34:BI35"/>
    <mergeCell ref="BJ34:BK34"/>
    <mergeCell ref="BQ103:BV103"/>
    <mergeCell ref="BL34:BL35"/>
    <mergeCell ref="BM34:BM35"/>
    <mergeCell ref="BN34:BN35"/>
    <mergeCell ref="BQ107:BV107"/>
    <mergeCell ref="BQ105:BV105"/>
    <mergeCell ref="BQ106:BV106"/>
    <mergeCell ref="BF6:BF7"/>
    <mergeCell ref="BA48:BA49"/>
    <mergeCell ref="BB48:BC48"/>
    <mergeCell ref="BD48:BD49"/>
    <mergeCell ref="BE48:BE49"/>
    <mergeCell ref="BF48:BF49"/>
    <mergeCell ref="BA9:BF10"/>
    <mergeCell ref="BA6:BA7"/>
    <mergeCell ref="BB6:BC6"/>
    <mergeCell ref="BD6:BD7"/>
    <mergeCell ref="BE6:BE7"/>
    <mergeCell ref="BE95:BE96"/>
    <mergeCell ref="BM95:BM96"/>
    <mergeCell ref="BE83:BE84"/>
    <mergeCell ref="BI107:BN107"/>
    <mergeCell ref="BA83:BA84"/>
    <mergeCell ref="BJ95:BK95"/>
    <mergeCell ref="BI105:BN105"/>
    <mergeCell ref="BI106:BN106"/>
    <mergeCell ref="BA37:BF38"/>
    <mergeCell ref="J34:J35"/>
    <mergeCell ref="U23:Z24"/>
    <mergeCell ref="AC23:AH24"/>
    <mergeCell ref="AG34:AG35"/>
    <mergeCell ref="AH34:AH35"/>
    <mergeCell ref="E37:J38"/>
    <mergeCell ref="M34:M35"/>
    <mergeCell ref="U37:Z38"/>
    <mergeCell ref="AK34:AK35"/>
    <mergeCell ref="AK37:AP38"/>
    <mergeCell ref="E30:J31"/>
    <mergeCell ref="F27:G27"/>
    <mergeCell ref="H27:H28"/>
    <mergeCell ref="I27:I28"/>
    <mergeCell ref="J27:J28"/>
    <mergeCell ref="E23:J24"/>
    <mergeCell ref="BL95:BL96"/>
    <mergeCell ref="U104:Z104"/>
    <mergeCell ref="AC104:AH104"/>
    <mergeCell ref="AK104:AP104"/>
    <mergeCell ref="AS104:AX104"/>
    <mergeCell ref="AC13:AC14"/>
    <mergeCell ref="AD13:AE13"/>
    <mergeCell ref="Z13:Z14"/>
    <mergeCell ref="U16:Z17"/>
    <mergeCell ref="P20:P21"/>
    <mergeCell ref="AD20:AE20"/>
    <mergeCell ref="AF20:AF21"/>
    <mergeCell ref="E20:E21"/>
    <mergeCell ref="F20:G20"/>
    <mergeCell ref="H20:H21"/>
    <mergeCell ref="I20:I21"/>
    <mergeCell ref="J20:J21"/>
    <mergeCell ref="M13:M14"/>
    <mergeCell ref="N13:O13"/>
    <mergeCell ref="P13:P14"/>
    <mergeCell ref="Q13:Q14"/>
    <mergeCell ref="Q20:Q21"/>
    <mergeCell ref="R20:R21"/>
    <mergeCell ref="R13:R14"/>
    <mergeCell ref="M16:R17"/>
    <mergeCell ref="AF13:AF14"/>
    <mergeCell ref="BB83:BC83"/>
    <mergeCell ref="AT89:AU89"/>
    <mergeCell ref="BE34:BE35"/>
    <mergeCell ref="BF34:BF35"/>
    <mergeCell ref="BI44:BN45"/>
    <mergeCell ref="AV95:AV96"/>
    <mergeCell ref="AX95:AX96"/>
    <mergeCell ref="BA95:BA96"/>
    <mergeCell ref="BB95:BC95"/>
    <mergeCell ref="BD95:BD96"/>
    <mergeCell ref="BF95:BF96"/>
    <mergeCell ref="BI95:BI96"/>
    <mergeCell ref="BF83:BF84"/>
    <mergeCell ref="BI65:BN66"/>
    <mergeCell ref="BA65:BF66"/>
    <mergeCell ref="BM62:BM63"/>
    <mergeCell ref="BA104:BF104"/>
    <mergeCell ref="BI104:BN104"/>
    <mergeCell ref="BQ104:BV104"/>
    <mergeCell ref="AS6:AS7"/>
    <mergeCell ref="AT6:AU6"/>
    <mergeCell ref="AV6:AV7"/>
    <mergeCell ref="AW6:AW7"/>
    <mergeCell ref="AX6:AX7"/>
    <mergeCell ref="AS9:AX10"/>
    <mergeCell ref="AV34:AV35"/>
    <mergeCell ref="AW34:AW35"/>
    <mergeCell ref="AX34:AX35"/>
    <mergeCell ref="AX27:AX28"/>
    <mergeCell ref="AS27:AS28"/>
    <mergeCell ref="AV27:AV28"/>
    <mergeCell ref="AS30:AX31"/>
    <mergeCell ref="AW27:AW28"/>
    <mergeCell ref="BJ76:BK76"/>
    <mergeCell ref="BN95:BN96"/>
    <mergeCell ref="BL76:BL77"/>
    <mergeCell ref="BB62:BC62"/>
    <mergeCell ref="BQ102:BV102"/>
    <mergeCell ref="AS98:AX99"/>
    <mergeCell ref="AS92:AX93"/>
    <mergeCell ref="AG20:AG21"/>
    <mergeCell ref="AG13:AG14"/>
    <mergeCell ref="U20:U21"/>
    <mergeCell ref="BA92:BF93"/>
    <mergeCell ref="AS107:AX107"/>
    <mergeCell ref="BA107:BF107"/>
    <mergeCell ref="BI102:BN102"/>
    <mergeCell ref="AW95:AW96"/>
    <mergeCell ref="D112:F112"/>
    <mergeCell ref="D111:F111"/>
    <mergeCell ref="I55:I56"/>
    <mergeCell ref="Q55:Q56"/>
    <mergeCell ref="AO55:AO56"/>
    <mergeCell ref="AG69:AG70"/>
    <mergeCell ref="H69:H70"/>
    <mergeCell ref="I69:I70"/>
    <mergeCell ref="AH13:AH14"/>
    <mergeCell ref="AC16:AH17"/>
    <mergeCell ref="AH20:AH21"/>
    <mergeCell ref="AL34:AM34"/>
    <mergeCell ref="BN62:BN63"/>
    <mergeCell ref="AS103:AX103"/>
    <mergeCell ref="AS105:AX105"/>
    <mergeCell ref="AF69:AF70"/>
    <mergeCell ref="D113:F113"/>
    <mergeCell ref="G113:L113"/>
    <mergeCell ref="G111:L111"/>
    <mergeCell ref="G112:L112"/>
    <mergeCell ref="AS106:AX106"/>
    <mergeCell ref="BA102:BF102"/>
    <mergeCell ref="BA103:BF103"/>
    <mergeCell ref="BA105:BF105"/>
    <mergeCell ref="BA106:BF106"/>
    <mergeCell ref="AC102:AH102"/>
    <mergeCell ref="AC103:AH103"/>
    <mergeCell ref="AC105:AH105"/>
    <mergeCell ref="AC106:AH106"/>
    <mergeCell ref="AK102:AP102"/>
    <mergeCell ref="AK103:AP103"/>
    <mergeCell ref="E104:J104"/>
    <mergeCell ref="M104:R104"/>
    <mergeCell ref="D110:F110"/>
    <mergeCell ref="G110:L110"/>
    <mergeCell ref="B109:L109"/>
    <mergeCell ref="E102:J102"/>
    <mergeCell ref="E103:J103"/>
    <mergeCell ref="E105:J105"/>
    <mergeCell ref="AS102:AX102"/>
    <mergeCell ref="C75:C81"/>
    <mergeCell ref="E106:J106"/>
    <mergeCell ref="AK79:AP80"/>
    <mergeCell ref="U76:U77"/>
    <mergeCell ref="V76:W76"/>
    <mergeCell ref="M107:R107"/>
    <mergeCell ref="U107:Z107"/>
    <mergeCell ref="M79:R80"/>
    <mergeCell ref="U79:Z80"/>
    <mergeCell ref="AC107:AH107"/>
    <mergeCell ref="AK107:AP107"/>
    <mergeCell ref="AK106:AP106"/>
    <mergeCell ref="AK105:AP105"/>
    <mergeCell ref="CB48:CB52"/>
    <mergeCell ref="CC48:CC52"/>
    <mergeCell ref="CD48:CD52"/>
    <mergeCell ref="BZ55:BZ59"/>
    <mergeCell ref="BZ62:BZ66"/>
    <mergeCell ref="BZ69:BZ73"/>
    <mergeCell ref="BZ76:BZ80"/>
    <mergeCell ref="CA62:CA66"/>
    <mergeCell ref="BY48:BY52"/>
    <mergeCell ref="BZ48:BZ52"/>
    <mergeCell ref="CA48:CA52"/>
    <mergeCell ref="BY76:BY80"/>
    <mergeCell ref="CA76:CA80"/>
    <mergeCell ref="CB76:CB80"/>
    <mergeCell ref="CD76:CD80"/>
    <mergeCell ref="CB62:CB66"/>
    <mergeCell ref="CD62:CD66"/>
    <mergeCell ref="BY69:BY73"/>
    <mergeCell ref="CA69:CA73"/>
    <mergeCell ref="CB69:CB73"/>
    <mergeCell ref="CD69:CD73"/>
    <mergeCell ref="BY62:BY66"/>
    <mergeCell ref="BY55:BY59"/>
    <mergeCell ref="CA55:CA59"/>
    <mergeCell ref="CB55:CB59"/>
    <mergeCell ref="CD55:CD59"/>
    <mergeCell ref="BA98:BF99"/>
    <mergeCell ref="AB3:AI3"/>
    <mergeCell ref="AJ3:AQ3"/>
    <mergeCell ref="AK62:AK63"/>
    <mergeCell ref="AL62:AM62"/>
    <mergeCell ref="AN62:AN63"/>
    <mergeCell ref="AP62:AP63"/>
    <mergeCell ref="BA62:BA63"/>
    <mergeCell ref="AC20:AC21"/>
    <mergeCell ref="AK20:AK21"/>
    <mergeCell ref="AL20:AM20"/>
    <mergeCell ref="AN20:AN21"/>
    <mergeCell ref="AO20:AO21"/>
    <mergeCell ref="AP20:AP21"/>
    <mergeCell ref="AO62:AO63"/>
    <mergeCell ref="AL6:AM6"/>
    <mergeCell ref="AN6:AN7"/>
    <mergeCell ref="AO6:AO7"/>
    <mergeCell ref="AP6:AP7"/>
    <mergeCell ref="AN13:AN14"/>
    <mergeCell ref="AO13:AO14"/>
    <mergeCell ref="AP13:AP14"/>
    <mergeCell ref="AK55:AK56"/>
    <mergeCell ref="AL55:AM55"/>
    <mergeCell ref="BE89:BE90"/>
    <mergeCell ref="BF89:BF90"/>
    <mergeCell ref="AC69:AC70"/>
    <mergeCell ref="AD69:AE69"/>
    <mergeCell ref="BA89:BA90"/>
    <mergeCell ref="BB89:BC89"/>
    <mergeCell ref="BD89:BD90"/>
    <mergeCell ref="AO76:AO77"/>
    <mergeCell ref="AW89:AW90"/>
    <mergeCell ref="AX89:AX90"/>
    <mergeCell ref="BE62:BE63"/>
    <mergeCell ref="AS37:AX38"/>
    <mergeCell ref="AF62:AF63"/>
    <mergeCell ref="AH62:AH63"/>
    <mergeCell ref="AK58:AP59"/>
    <mergeCell ref="AG62:AG63"/>
    <mergeCell ref="AC37:AH38"/>
    <mergeCell ref="AS34:AS35"/>
    <mergeCell ref="AC34:AC35"/>
    <mergeCell ref="AT34:AU34"/>
    <mergeCell ref="AC9:AH10"/>
    <mergeCell ref="AR3:AY3"/>
    <mergeCell ref="AZ3:BG3"/>
    <mergeCell ref="AK65:AP66"/>
    <mergeCell ref="BI103:BN103"/>
    <mergeCell ref="AS95:AS96"/>
    <mergeCell ref="AT95:AU95"/>
    <mergeCell ref="BJ62:BK62"/>
    <mergeCell ref="BL62:BL63"/>
    <mergeCell ref="BD83:BD84"/>
    <mergeCell ref="BI79:BN80"/>
    <mergeCell ref="BI76:BI77"/>
    <mergeCell ref="BM76:BM77"/>
    <mergeCell ref="BD62:BD63"/>
    <mergeCell ref="BF62:BF63"/>
    <mergeCell ref="BI62:BI63"/>
    <mergeCell ref="AN34:AN35"/>
    <mergeCell ref="AO34:AO35"/>
    <mergeCell ref="AP34:AP35"/>
    <mergeCell ref="BN76:BN77"/>
    <mergeCell ref="AK13:AK14"/>
    <mergeCell ref="AL13:AM13"/>
    <mergeCell ref="AK16:AP17"/>
    <mergeCell ref="AK23:AP24"/>
    <mergeCell ref="L3:S3"/>
    <mergeCell ref="T3:AA3"/>
    <mergeCell ref="AC58:AH59"/>
    <mergeCell ref="AC55:AC56"/>
    <mergeCell ref="AD55:AE55"/>
    <mergeCell ref="AF55:AF56"/>
    <mergeCell ref="AH55:AH56"/>
    <mergeCell ref="M58:R59"/>
    <mergeCell ref="P6:P7"/>
    <mergeCell ref="Q6:Q7"/>
    <mergeCell ref="R6:R7"/>
    <mergeCell ref="U6:U7"/>
    <mergeCell ref="M6:M7"/>
    <mergeCell ref="N6:O6"/>
    <mergeCell ref="M48:M49"/>
    <mergeCell ref="N48:O48"/>
    <mergeCell ref="M20:M21"/>
    <mergeCell ref="N20:O20"/>
    <mergeCell ref="X6:X7"/>
    <mergeCell ref="Y6:Y7"/>
    <mergeCell ref="P55:P56"/>
    <mergeCell ref="R55:R56"/>
    <mergeCell ref="AG55:AG56"/>
    <mergeCell ref="M23:R24"/>
    <mergeCell ref="D3:K3"/>
    <mergeCell ref="C68:C74"/>
    <mergeCell ref="B115:Z117"/>
    <mergeCell ref="BH3:BO3"/>
    <mergeCell ref="AC72:AH73"/>
    <mergeCell ref="B107:C107"/>
    <mergeCell ref="E107:J107"/>
    <mergeCell ref="BA86:BF87"/>
    <mergeCell ref="BI98:BN99"/>
    <mergeCell ref="M102:R102"/>
    <mergeCell ref="M103:R103"/>
    <mergeCell ref="M105:R105"/>
    <mergeCell ref="M106:R106"/>
    <mergeCell ref="U102:Z102"/>
    <mergeCell ref="U103:Z103"/>
    <mergeCell ref="U105:Z105"/>
    <mergeCell ref="U106:Z106"/>
    <mergeCell ref="B102:B106"/>
    <mergeCell ref="C82:C100"/>
    <mergeCell ref="C61:C67"/>
    <mergeCell ref="E58:J59"/>
    <mergeCell ref="C5:C18"/>
    <mergeCell ref="E6:E7"/>
    <mergeCell ref="J69:J70"/>
    <mergeCell ref="M9:R10"/>
    <mergeCell ref="U9:Z10"/>
    <mergeCell ref="F6:G6"/>
    <mergeCell ref="H6:H7"/>
    <mergeCell ref="I6:I7"/>
    <mergeCell ref="J6:J7"/>
    <mergeCell ref="F48:G48"/>
    <mergeCell ref="H48:H49"/>
    <mergeCell ref="I48:I49"/>
    <mergeCell ref="F34:G34"/>
    <mergeCell ref="H34:H35"/>
    <mergeCell ref="E9:J10"/>
    <mergeCell ref="U34:U35"/>
    <mergeCell ref="V34:W34"/>
    <mergeCell ref="V20:W20"/>
    <mergeCell ref="X20:X21"/>
    <mergeCell ref="Y20:Y21"/>
    <mergeCell ref="Z20:Z21"/>
    <mergeCell ref="U13:U14"/>
    <mergeCell ref="V13:W13"/>
    <mergeCell ref="I34:I35"/>
    <mergeCell ref="B54:B100"/>
    <mergeCell ref="M76:M77"/>
    <mergeCell ref="N76:O76"/>
    <mergeCell ref="P76:P77"/>
    <mergeCell ref="R76:R77"/>
    <mergeCell ref="AK76:AK77"/>
    <mergeCell ref="AL76:AM76"/>
    <mergeCell ref="AN76:AN77"/>
    <mergeCell ref="AP76:AP77"/>
    <mergeCell ref="U72:Z73"/>
    <mergeCell ref="X69:X70"/>
    <mergeCell ref="Y69:Y70"/>
    <mergeCell ref="Z69:Z70"/>
    <mergeCell ref="C54:C60"/>
    <mergeCell ref="AN55:AN56"/>
    <mergeCell ref="AP55:AP56"/>
    <mergeCell ref="Q76:Q77"/>
    <mergeCell ref="Y76:Y77"/>
    <mergeCell ref="E69:E70"/>
    <mergeCell ref="F69:G69"/>
    <mergeCell ref="E72:J73"/>
    <mergeCell ref="AC62:AC63"/>
    <mergeCell ref="AD62:AE62"/>
    <mergeCell ref="AH69:AH70"/>
    <mergeCell ref="B5:B18"/>
    <mergeCell ref="B19:B53"/>
    <mergeCell ref="BA34:BA35"/>
    <mergeCell ref="BB34:BC34"/>
    <mergeCell ref="BD34:BD35"/>
    <mergeCell ref="AC6:AC7"/>
    <mergeCell ref="AD6:AE6"/>
    <mergeCell ref="AF6:AF7"/>
    <mergeCell ref="Z6:Z7"/>
    <mergeCell ref="E48:E49"/>
    <mergeCell ref="C19:C25"/>
    <mergeCell ref="E34:E35"/>
    <mergeCell ref="AK9:AP10"/>
    <mergeCell ref="AG6:AG7"/>
    <mergeCell ref="AH6:AH7"/>
    <mergeCell ref="V6:W6"/>
    <mergeCell ref="X13:X14"/>
    <mergeCell ref="Y13:Y14"/>
    <mergeCell ref="AK6:AK7"/>
    <mergeCell ref="AT27:AU27"/>
    <mergeCell ref="E27:E28"/>
    <mergeCell ref="AF34:AF35"/>
    <mergeCell ref="BA51:BF52"/>
    <mergeCell ref="V48:W48"/>
    <mergeCell ref="P110:Z110"/>
    <mergeCell ref="P111:Z111"/>
    <mergeCell ref="P112:Z112"/>
    <mergeCell ref="O109:Z109"/>
    <mergeCell ref="AD34:AE34"/>
    <mergeCell ref="X76:X77"/>
    <mergeCell ref="Z76:Z77"/>
    <mergeCell ref="AS89:AS90"/>
    <mergeCell ref="AV89:AV90"/>
    <mergeCell ref="N34:O34"/>
    <mergeCell ref="P34:P35"/>
    <mergeCell ref="Q34:Q35"/>
    <mergeCell ref="R34:R35"/>
    <mergeCell ref="M37:R38"/>
    <mergeCell ref="V69:W69"/>
    <mergeCell ref="U69:U70"/>
    <mergeCell ref="AC65:AH66"/>
    <mergeCell ref="X34:X35"/>
    <mergeCell ref="Y34:Y35"/>
    <mergeCell ref="Z34:Z35"/>
    <mergeCell ref="P48:P49"/>
    <mergeCell ref="Q48:Q49"/>
    <mergeCell ref="R48:R49"/>
    <mergeCell ref="U48:U49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c3b1d0c-42d7-4e11-b250-2c430b8498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39550B36682847B88CCCDAF5B31CC8" ma:contentTypeVersion="15" ma:contentTypeDescription="Crear nuevo documento." ma:contentTypeScope="" ma:versionID="4c87b72cdd71b8bd5ddabb5dd3e61ac2">
  <xsd:schema xmlns:xsd="http://www.w3.org/2001/XMLSchema" xmlns:xs="http://www.w3.org/2001/XMLSchema" xmlns:p="http://schemas.microsoft.com/office/2006/metadata/properties" xmlns:ns3="a3fe0dc5-aa35-45db-9b5c-f6de19ec5176" xmlns:ns4="dc3b1d0c-42d7-4e11-b250-2c430b8498e7" targetNamespace="http://schemas.microsoft.com/office/2006/metadata/properties" ma:root="true" ma:fieldsID="0f55191a5d869aff24aa5f4dac001569" ns3:_="" ns4:_="">
    <xsd:import namespace="a3fe0dc5-aa35-45db-9b5c-f6de19ec5176"/>
    <xsd:import namespace="dc3b1d0c-42d7-4e11-b250-2c430b8498e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e0dc5-aa35-45db-9b5c-f6de19ec51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b1d0c-42d7-4e11-b250-2c430b849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485237-F29B-4942-BFED-7245BBAF8BC1}"/>
</file>

<file path=customXml/itemProps2.xml><?xml version="1.0" encoding="utf-8"?>
<ds:datastoreItem xmlns:ds="http://schemas.openxmlformats.org/officeDocument/2006/customXml" ds:itemID="{0ACE8082-C2AA-4E64-AEFC-B1083AB5FC24}"/>
</file>

<file path=customXml/itemProps3.xml><?xml version="1.0" encoding="utf-8"?>
<ds:datastoreItem xmlns:ds="http://schemas.openxmlformats.org/officeDocument/2006/customXml" ds:itemID="{B15A2545-E35D-44F0-9B0E-D1D17F8B04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Carlos Andres Gomez Vasco</cp:lastModifiedBy>
  <cp:revision/>
  <dcterms:created xsi:type="dcterms:W3CDTF">2020-03-16T17:29:51Z</dcterms:created>
  <dcterms:modified xsi:type="dcterms:W3CDTF">2025-10-14T02:11:21Z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0x010100DF39550B36682847B88CCCDAF5B31CC8</vt:lpwstr>
  </property>
</Properties>
</file>